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ata9\DAL$\Commun\Division Restauration\11 Achats\01-MARCHES ALIMENTAIRE\06- MARCHE PAIN\2025-2027\Pain\Fichiers acheteur\"/>
    </mc:Choice>
  </mc:AlternateContent>
  <xr:revisionPtr revIDLastSave="0" documentId="13_ncr:1_{3DE11FA1-42DE-497C-9D7A-F3F6400CFB29}" xr6:coauthVersionLast="36" xr6:coauthVersionMax="36" xr10:uidLastSave="{00000000-0000-0000-0000-000000000000}"/>
  <bookViews>
    <workbookView xWindow="900" yWindow="300" windowWidth="26805" windowHeight="12225" xr2:uid="{00000000-000D-0000-FFFF-FFFF00000000}"/>
  </bookViews>
  <sheets>
    <sheet name="BPU Lot N° 1 CHUSE ICLN" sheetId="2" r:id="rId1"/>
    <sheet name="BPU Lot N°2 ST Félicien" sheetId="4" r:id="rId2"/>
    <sheet name="BPU Lot N°3 CH DU FOREZ" sheetId="5" r:id="rId3"/>
    <sheet name="BPU Lot N°4 St Galmier" sheetId="6" r:id="rId4"/>
    <sheet name="BPU Lot N°5 Serrieres" sheetId="7" r:id="rId5"/>
    <sheet name="BPU Lot N°6 Chazelles" sheetId="8" r:id="rId6"/>
    <sheet name="BPU Lot N°7 Roanne" sheetId="9" r:id="rId7"/>
    <sheet name="BPU Lot N°8 Firminy" sheetId="11" r:id="rId8"/>
    <sheet name="BPU Lot N°9 Claudinon" sheetId="12" r:id="rId9"/>
    <sheet name="BPU Lot N°10 Hopital du Gier" sheetId="13" r:id="rId10"/>
    <sheet name="BPU Lot N°11 Annonay" sheetId="14" r:id="rId11"/>
    <sheet name="BPU anex 3 Lot N°12 ST Just  " sheetId="15" r:id="rId12"/>
    <sheet name="BPU Lot N°13 St Bonnet le Chate" sheetId="18" r:id="rId13"/>
    <sheet name="BPU Lot N°14 Boen" sheetId="19" r:id="rId14"/>
    <sheet name="BPU Lot N°15 St laurent Chamous" sheetId="21" r:id="rId15"/>
    <sheet name="BPU Lot N°16 St Symphorien cois" sheetId="20" r:id="rId16"/>
    <sheet name="BPU Lot N°17 Haute Rivoire" sheetId="22" r:id="rId17"/>
    <sheet name="BPU Lot N°18 Charlieu" sheetId="23" r:id="rId18"/>
  </sheets>
  <calcPr calcId="191029"/>
</workbook>
</file>

<file path=xl/calcChain.xml><?xml version="1.0" encoding="utf-8"?>
<calcChain xmlns="http://schemas.openxmlformats.org/spreadsheetml/2006/main">
  <c r="K17" i="23" l="1"/>
  <c r="K16" i="23"/>
  <c r="K15" i="23"/>
  <c r="K14" i="23"/>
  <c r="K14" i="22"/>
  <c r="K13" i="22"/>
  <c r="K14" i="20"/>
  <c r="K13" i="20"/>
  <c r="K16" i="21"/>
  <c r="K15" i="21"/>
  <c r="K14" i="21"/>
  <c r="L15" i="19"/>
  <c r="L14" i="19"/>
  <c r="L13" i="19"/>
  <c r="K16" i="18"/>
  <c r="K15" i="18"/>
  <c r="K14" i="18"/>
  <c r="K14" i="15"/>
  <c r="K13" i="15"/>
  <c r="L20" i="14"/>
  <c r="L19" i="14"/>
  <c r="L18" i="14"/>
  <c r="L17" i="14"/>
  <c r="L16" i="14"/>
  <c r="L15" i="14"/>
  <c r="L14" i="14"/>
  <c r="L13" i="14"/>
  <c r="K34" i="13"/>
  <c r="K33" i="13"/>
  <c r="K32" i="13"/>
  <c r="K31" i="13"/>
  <c r="K30" i="13"/>
  <c r="K29" i="13"/>
  <c r="K28" i="13"/>
  <c r="K27" i="13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32" i="12"/>
  <c r="K31" i="12"/>
  <c r="K30" i="12"/>
  <c r="K29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K16" i="12"/>
  <c r="K15" i="12"/>
  <c r="K14" i="12"/>
  <c r="K13" i="12"/>
  <c r="K12" i="12"/>
  <c r="K11" i="12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4" i="8"/>
  <c r="K13" i="8"/>
  <c r="K12" i="8"/>
  <c r="K11" i="8"/>
  <c r="K14" i="7"/>
  <c r="K13" i="7"/>
  <c r="L19" i="6"/>
  <c r="L18" i="6"/>
  <c r="L17" i="6"/>
  <c r="L16" i="6"/>
  <c r="M18" i="5"/>
  <c r="M17" i="5"/>
  <c r="M16" i="5"/>
  <c r="M15" i="5"/>
  <c r="K16" i="4"/>
  <c r="K15" i="4"/>
  <c r="K14" i="4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M34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21" i="11"/>
  <c r="M20" i="11"/>
  <c r="M19" i="11"/>
  <c r="M18" i="11"/>
  <c r="M17" i="11"/>
  <c r="M16" i="11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4" i="8"/>
  <c r="L13" i="8"/>
  <c r="L12" i="8"/>
  <c r="L11" i="8"/>
  <c r="M19" i="6"/>
  <c r="M18" i="6"/>
  <c r="M17" i="6"/>
  <c r="M16" i="6"/>
  <c r="N18" i="5"/>
  <c r="N17" i="5"/>
  <c r="N16" i="5"/>
  <c r="N15" i="5"/>
  <c r="M31" i="2"/>
  <c r="M30" i="2"/>
  <c r="M29" i="2"/>
  <c r="M28" i="2"/>
  <c r="M27" i="2"/>
  <c r="M26" i="2"/>
  <c r="M25" i="2"/>
  <c r="M24" i="2"/>
  <c r="M14" i="19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G20" i="13" l="1"/>
  <c r="G18" i="12" l="1"/>
  <c r="H24" i="2" l="1"/>
  <c r="F14" i="23"/>
  <c r="G14" i="12"/>
  <c r="G15" i="12"/>
  <c r="G16" i="12"/>
  <c r="G17" i="12"/>
  <c r="G16" i="9"/>
  <c r="G14" i="9"/>
  <c r="G15" i="9"/>
  <c r="G17" i="9"/>
  <c r="G18" i="9"/>
  <c r="G19" i="9"/>
  <c r="G20" i="9"/>
  <c r="G21" i="9"/>
  <c r="G22" i="9"/>
  <c r="G13" i="9"/>
  <c r="G14" i="20"/>
  <c r="L14" i="20" s="1"/>
  <c r="G15" i="21"/>
  <c r="L15" i="21" s="1"/>
  <c r="G16" i="21"/>
  <c r="L16" i="21" s="1"/>
  <c r="G12" i="8"/>
  <c r="G13" i="8"/>
  <c r="G14" i="8"/>
  <c r="G11" i="8"/>
  <c r="G16" i="4"/>
  <c r="G19" i="13"/>
  <c r="G14" i="13"/>
  <c r="G15" i="13"/>
  <c r="G16" i="13"/>
  <c r="G17" i="13"/>
  <c r="G18" i="13"/>
  <c r="G13" i="13"/>
  <c r="I16" i="5"/>
  <c r="I15" i="5"/>
  <c r="L14" i="7" l="1"/>
  <c r="M19" i="14"/>
  <c r="M20" i="14"/>
  <c r="L15" i="18"/>
  <c r="L16" i="18"/>
  <c r="L17" i="23"/>
  <c r="L13" i="7"/>
  <c r="L16" i="4"/>
  <c r="H15" i="2"/>
  <c r="M15" i="2" s="1"/>
  <c r="H16" i="2"/>
  <c r="M16" i="2" s="1"/>
  <c r="H17" i="2"/>
  <c r="M17" i="2" s="1"/>
  <c r="H18" i="2"/>
  <c r="M18" i="2" s="1"/>
  <c r="H19" i="2"/>
  <c r="M19" i="2" s="1"/>
  <c r="H20" i="2"/>
  <c r="M20" i="2" s="1"/>
  <c r="H21" i="2"/>
  <c r="M21" i="2" s="1"/>
  <c r="H22" i="2"/>
  <c r="M22" i="2" s="1"/>
  <c r="H23" i="2"/>
  <c r="M23" i="2" s="1"/>
  <c r="H14" i="2"/>
  <c r="M14" i="2" s="1"/>
  <c r="G15" i="4"/>
  <c r="L15" i="4" s="1"/>
  <c r="G14" i="4"/>
  <c r="L14" i="4" s="1"/>
  <c r="G13" i="7"/>
  <c r="H17" i="11"/>
  <c r="H18" i="11"/>
  <c r="H19" i="11"/>
  <c r="H20" i="11"/>
  <c r="H21" i="11"/>
  <c r="H16" i="11"/>
  <c r="G12" i="12"/>
  <c r="G13" i="12"/>
  <c r="G11" i="12"/>
  <c r="L11" i="12" s="1"/>
  <c r="H14" i="14"/>
  <c r="M14" i="14" s="1"/>
  <c r="H15" i="14"/>
  <c r="M15" i="14" s="1"/>
  <c r="H16" i="14"/>
  <c r="M16" i="14" s="1"/>
  <c r="H17" i="14"/>
  <c r="M17" i="14" s="1"/>
  <c r="H18" i="14"/>
  <c r="M18" i="14" s="1"/>
  <c r="H13" i="14"/>
  <c r="M13" i="14" s="1"/>
  <c r="G14" i="15"/>
  <c r="L14" i="15" s="1"/>
  <c r="G13" i="15"/>
  <c r="L13" i="15" s="1"/>
  <c r="G14" i="18"/>
  <c r="L14" i="18" s="1"/>
  <c r="H13" i="19"/>
  <c r="M13" i="19" s="1"/>
  <c r="H15" i="19"/>
  <c r="M15" i="19" s="1"/>
  <c r="G14" i="21"/>
  <c r="L14" i="21" s="1"/>
  <c r="G13" i="20"/>
  <c r="L13" i="20" s="1"/>
  <c r="G14" i="22"/>
  <c r="L14" i="22" s="1"/>
  <c r="G13" i="22"/>
  <c r="L13" i="22" s="1"/>
  <c r="L16" i="23"/>
  <c r="G15" i="23"/>
  <c r="L15" i="23" s="1"/>
  <c r="G14" i="23"/>
  <c r="L14" i="23" s="1"/>
</calcChain>
</file>

<file path=xl/sharedStrings.xml><?xml version="1.0" encoding="utf-8"?>
<sst xmlns="http://schemas.openxmlformats.org/spreadsheetml/2006/main" count="764" uniqueCount="187">
  <si>
    <t>BORDEREAU DE PRIX UNITAIRE</t>
  </si>
  <si>
    <t>Lot</t>
  </si>
  <si>
    <t>S/Lot</t>
  </si>
  <si>
    <t>Unité</t>
  </si>
  <si>
    <t>Taux TVA</t>
  </si>
  <si>
    <t>PUHT</t>
  </si>
  <si>
    <t>PUTTC</t>
  </si>
  <si>
    <t>Intitulé - Référence - Marque</t>
  </si>
  <si>
    <t xml:space="preserve"> </t>
  </si>
  <si>
    <t xml:space="preserve">Date : </t>
  </si>
  <si>
    <t xml:space="preserve">Escompte de règlement : </t>
  </si>
  <si>
    <t>Nom et signature de la personne habilitée</t>
  </si>
  <si>
    <t>Nom de la Société :</t>
  </si>
  <si>
    <t>Fréquence de livraison journalière (à préciser) :</t>
  </si>
  <si>
    <t>Possibilité de dépannage sur demande sous 1 H 00 : OUI - NON (rayer la mention inutile)</t>
  </si>
  <si>
    <t>Entité responsable : Direction des Achats et de la Logistique - CHU de SAINT-ETIENNE</t>
  </si>
  <si>
    <t>LOT 1 :  PAINS ET VIENNOISERIES FRAICHES</t>
  </si>
  <si>
    <t>TOTAL HT</t>
  </si>
  <si>
    <t>OBSERVATIONS</t>
  </si>
  <si>
    <t>LOT 7  :  PAINS ET VIENNOISERIES FRAICHES - CH ROANNE</t>
  </si>
  <si>
    <t>Petit pain salé de 50gr(+-5gr) non emballé individuellement, Conditionnement en vrac par sac de 100 unités,                          Prix à l'unité ,                                                                                                                         Fournir fiche technique</t>
  </si>
  <si>
    <t>Petit pain sans / sel de 50gr(+-5gr) non emballé individuellement, Conditionnement en vrac par sac de 20 unités,                                                                                                         Prix à l'unité ,                                                                                                                               Fournir fiche technique</t>
  </si>
  <si>
    <t>Mini viennoiseries(pain chocolat- croissant- pain aux raisins)30 à 40 gr, Conditionnement en vrac,                                                                                                                                     Prix à l'unité,                                                                                                                              Fournir fiche technique,</t>
  </si>
  <si>
    <t>Croutons de pain (couleur biscotte), Conditionnement en vrac,                                                                                                             Prix au kg,                                                                                                                                  Fournir fiche technique</t>
  </si>
  <si>
    <t>Fréquence de livraison journalière  :</t>
  </si>
  <si>
    <t>Petit pain salé de 50 gr (+- 5 gr) non emballé individuellement </t>
  </si>
  <si>
    <t xml:space="preserve">QUOTIDIENNE </t>
  </si>
  <si>
    <t>CH CLAUDINON</t>
  </si>
  <si>
    <t>UN</t>
  </si>
  <si>
    <t>Pain complet tranché</t>
  </si>
  <si>
    <t>Croissant</t>
  </si>
  <si>
    <t>LOT 18 :  PAINS ET VIENNOISERIES FRAICHES</t>
  </si>
  <si>
    <t>CH de ST SYMPHORIEN</t>
  </si>
  <si>
    <t>tel: 04 78 19 07 00</t>
  </si>
  <si>
    <t>Flûtes</t>
  </si>
  <si>
    <t>Fréquence et horaire de  livraison journalière (à préciser) :</t>
  </si>
  <si>
    <t xml:space="preserve">Nom et signature de la personne habilitée: </t>
  </si>
  <si>
    <t>CH de ST LAURENT de CHAMOUSSET</t>
  </si>
  <si>
    <t>tel: 04 74 01 66 66</t>
  </si>
  <si>
    <t>SITE de HAUTE RIVOIRE</t>
  </si>
  <si>
    <t>tel: 04 74 26 44 60</t>
  </si>
  <si>
    <t>Pain - Baguette 200gr</t>
  </si>
  <si>
    <t>unité</t>
  </si>
  <si>
    <t>Pain - Flûte 400gr</t>
  </si>
  <si>
    <t>Croissant pur beurre - 50gr</t>
  </si>
  <si>
    <t>CHU de ST ETIENNE</t>
  </si>
  <si>
    <r>
      <t>Annexe 3 :</t>
    </r>
    <r>
      <rPr>
        <b/>
        <sz val="12"/>
        <color theme="1"/>
        <rFont val="Arial"/>
        <family val="2"/>
      </rPr>
      <t xml:space="preserve"> </t>
    </r>
  </si>
  <si>
    <t>Fiche détaillée des contraintes de livraison, tableau de répartition</t>
  </si>
  <si>
    <t>Dotation de pain journalière pour l’hôpital de St Just la Pendue</t>
  </si>
  <si>
    <t>Livraison au Service Cuisine</t>
  </si>
  <si>
    <r>
      <t xml:space="preserve"> </t>
    </r>
    <r>
      <rPr>
        <b/>
        <i/>
        <sz val="11"/>
        <color rgb="FF000000"/>
        <rFont val="Calibri"/>
        <family val="2"/>
        <scheme val="minor"/>
      </rPr>
      <t>CH St Just la Pendue</t>
    </r>
  </si>
  <si>
    <t>Entre 07 h 15 et 07 h 30</t>
  </si>
  <si>
    <t>Lundi</t>
  </si>
  <si>
    <t>Mardi</t>
  </si>
  <si>
    <t>Mercredi</t>
  </si>
  <si>
    <t>Jeudi</t>
  </si>
  <si>
    <t>Vendredi</t>
  </si>
  <si>
    <t>Samedi</t>
  </si>
  <si>
    <t>Dimanche</t>
  </si>
  <si>
    <t>Férié</t>
  </si>
  <si>
    <t>Flûtes 400g</t>
  </si>
  <si>
    <t>Grosse boule tranchée</t>
  </si>
  <si>
    <t>-</t>
  </si>
  <si>
    <t xml:space="preserve">Fréquence de livraison journalière : un seul service de livraison par jour. (voir annexe 3) </t>
  </si>
  <si>
    <t>ST JUST LA PENDUE</t>
  </si>
  <si>
    <r>
      <rPr>
        <b/>
        <sz val="14"/>
        <color theme="1"/>
        <rFont val="Calibri"/>
        <family val="2"/>
        <scheme val="minor"/>
      </rPr>
      <t>Attention:</t>
    </r>
    <r>
      <rPr>
        <b/>
        <sz val="11"/>
        <color theme="1"/>
        <rFont val="Calibri"/>
        <family val="2"/>
        <scheme val="minor"/>
      </rPr>
      <t xml:space="preserve"> Les quantités peuvent changer en fonction de l'activité</t>
    </r>
  </si>
  <si>
    <t>Flûtes de 400g</t>
  </si>
  <si>
    <t>Livraison tous les jours entre 7h et 7h15 au service cuisine  y compris les dimanches et jours Fériés</t>
  </si>
  <si>
    <t>ATTENTION : Le boulanger retenu devra prévoir un remplaçant lors de ses jours de fermeture</t>
  </si>
  <si>
    <t>1 fois par jour</t>
  </si>
  <si>
    <t>CH de Serrières</t>
  </si>
  <si>
    <t>LOT 6 :  PAINS ET VIENNOISERIES FRAICHES</t>
  </si>
  <si>
    <t>CHAZELLES / LYON</t>
  </si>
  <si>
    <t>Flûte 400gr</t>
  </si>
  <si>
    <t>Brioche 200gr</t>
  </si>
  <si>
    <t>Mini viennoiserie (pain au chocolat- croissant) 60 gr( + ou - 5 gr)</t>
  </si>
  <si>
    <t>Petit pain salé de 50 gr (+ ou - 5 gr) non emballé individuellement.</t>
  </si>
  <si>
    <t xml:space="preserve">Petit pain salé </t>
  </si>
  <si>
    <t>50g</t>
  </si>
  <si>
    <t xml:space="preserve">Petit pain sans sel </t>
  </si>
  <si>
    <t xml:space="preserve">Flûte </t>
  </si>
  <si>
    <t>400g</t>
  </si>
  <si>
    <t xml:space="preserve">Boule de campagne </t>
  </si>
  <si>
    <t xml:space="preserve">Pain de campagne tranché </t>
  </si>
  <si>
    <t xml:space="preserve">Brioche individuelle </t>
  </si>
  <si>
    <t xml:space="preserve">Pain complet tranché </t>
  </si>
  <si>
    <t>300g</t>
  </si>
  <si>
    <t xml:space="preserve">Pain bagnat </t>
  </si>
  <si>
    <t>100g</t>
  </si>
  <si>
    <t>Livraison quotidienne</t>
  </si>
  <si>
    <t>Flûte 400 gr
Conditionnement en vrac
Prix à l'unité
Fournir fiche technique</t>
  </si>
  <si>
    <t>€</t>
  </si>
  <si>
    <t>Divers pains, viennioseries et levure de boulanger.
Lot à montant pour divers pains et diverses viennoiseries commandés ponctuellement : petits pains spéciaux (son, céréales,…) (liste indicative non limitative).
Forme de l'offre à patir d'un tarif général en vigueur au moment du dépôt de l'offre, à joindre à l'offre et proposition d'un rabais fixe.</t>
  </si>
  <si>
    <t>CH Maurice André St Galmier</t>
  </si>
  <si>
    <r>
      <t xml:space="preserve">Points de répartition et horaires de livraison : </t>
    </r>
    <r>
      <rPr>
        <b/>
        <sz val="10"/>
        <color theme="1"/>
        <rFont val="Arial"/>
        <family val="2"/>
      </rPr>
      <t>TOUS LES MATINS ENTRE 6 h 00 et 6 h 45, week-end et jours fériés compris soit 365 jours / 365 jours au service UCPA à la même adresse.</t>
    </r>
  </si>
  <si>
    <t>Flûtes 450 g</t>
  </si>
  <si>
    <t>ST BONNET LE CHÂTEAU</t>
  </si>
  <si>
    <t xml:space="preserve">michon 50g </t>
  </si>
  <si>
    <t>pain complet 300g</t>
  </si>
  <si>
    <t>baguette 200g</t>
  </si>
  <si>
    <t>pain au chocolat 50g</t>
  </si>
  <si>
    <t>croissant 50g</t>
  </si>
  <si>
    <t>CH le Corbusier FIRMINY</t>
  </si>
  <si>
    <t>CH de CHARLIEU</t>
  </si>
  <si>
    <t xml:space="preserve"> CH  ST FELICIEN</t>
  </si>
  <si>
    <t>Fréquence de livraison journalière (à préciser) : une livraison par jour</t>
  </si>
  <si>
    <t>LOT 17 :  PAINS ET VIENNOISERIES FRAICHES</t>
  </si>
  <si>
    <t>LOT 16 :  PAINS ET VIENNOISERIES FRAICHES</t>
  </si>
  <si>
    <t>LOT 15 :  PAINS ET VIENNOISERIES FRAICHES</t>
  </si>
  <si>
    <t>LOT 14 :  PAINS ET VIENNOISERIES FRAICHES</t>
  </si>
  <si>
    <t>LOT 13 :  PAINS ET VIENNOISERIES FRAICHES</t>
  </si>
  <si>
    <t>LOT 12 :  PAINS ET VIENNOISERIES FRAICHES</t>
  </si>
  <si>
    <t>CH ARDECHE NORD</t>
  </si>
  <si>
    <t xml:space="preserve">LOT 11 :  PAINS ET VIENNOISERIES FRAICHES </t>
  </si>
  <si>
    <t>LOT 9 :  PAINS ET VIENNOISERIES FRAICHES</t>
  </si>
  <si>
    <t>LOT 8 :  PAINS ET VIENNOISERIES FRAICHES</t>
  </si>
  <si>
    <t>LOT 5 :  PAINS ET VIENNOISERIES FRAICHES</t>
  </si>
  <si>
    <t>LOT 4 :  PAINS ET VIENNOISERIES FRAICHES</t>
  </si>
  <si>
    <t>LOT 3 :  PAINS ET VIENNOISERIES FRAICHES</t>
  </si>
  <si>
    <t>LOT 2 :  PAINS ET VIENNOISERIES FRAICHES</t>
  </si>
  <si>
    <t xml:space="preserve">BATIMENT L (USLD-EHPAD) </t>
  </si>
  <si>
    <t>Points de répartition et horaires de livraison : VOIR PLAN ANNEXE 3
Lieux de livraison:</t>
  </si>
  <si>
    <t xml:space="preserve"> CUISINE CENTRALE – BATIMENT C NIVEAU 0</t>
  </si>
  <si>
    <t xml:space="preserve">Possibilité de dépannage sur demande sous 1 H 00 : OUI  </t>
  </si>
  <si>
    <t>Tous les matins horaires à définir lors de la mise au point du marché</t>
  </si>
  <si>
    <t>A PRECISER LORS DU MARCHE</t>
  </si>
  <si>
    <t>Nombre d'échantillons nécessaires</t>
  </si>
  <si>
    <t>Quantité estimative annuelle</t>
  </si>
  <si>
    <t>Possibilité de dépannage sur demande sous 1 H 00 :  OUI - NON (rayer la mention inutile)</t>
  </si>
  <si>
    <t>CH du FOREZ</t>
  </si>
  <si>
    <t>Pain de seigle</t>
  </si>
  <si>
    <t>Flute 400g</t>
  </si>
  <si>
    <t>Brioche ronde individuelle</t>
  </si>
  <si>
    <t>Croissant frais pur beurre</t>
  </si>
  <si>
    <t>Quantité estimative sur la durée du marché hors reconduction</t>
  </si>
  <si>
    <t>Pain bagnat</t>
  </si>
  <si>
    <t>Pain de mie brioché tranché "frais" (pas de longue conservation) en 250 gr - 18 à 20 tranches, Filmé                                                                                                 Prix à l'unité,                                                                                                                         Fournir fiche technique</t>
  </si>
  <si>
    <t>Demie-Baguette sandwich en 100 gr,Conditionnement en vrac,                                                                                              Prix à l'unité,                                                                                                      Fournir fiche technique</t>
  </si>
  <si>
    <t>Pain complet tranché, Poids 300gr, en sachet ou filmé                                                                        Prix à l'unité,                                                                                                                                    Fournir fiche technique</t>
  </si>
  <si>
    <t>1 fois par jour du lundi au dimanche (jours fériés inclus)</t>
  </si>
  <si>
    <t>Livraison à 7h</t>
  </si>
  <si>
    <t xml:space="preserve">Option : </t>
  </si>
  <si>
    <t>Possibilité d'ajouter une seconde livraison à 12h</t>
  </si>
  <si>
    <t xml:space="preserve">du Lundi au Vendredi </t>
  </si>
  <si>
    <t>ENVIRON 25 FLUTES PAR JOUR et 12 petits pain</t>
  </si>
  <si>
    <t>LOT 10 :  PAINS ET VIENNOISERIES FRAIS POUR L'HOPITAL DU GIER - A COMPTER DU 01/04/2021</t>
  </si>
  <si>
    <t>Petit pain de 50 gr (+- 5 gr) non emballé individuellement : Prix à l'unité 
Fournir fiche technique</t>
  </si>
  <si>
    <t>FLUTES 400 GRS</t>
  </si>
  <si>
    <t>Echantillon à livrer le 03/12/2024</t>
  </si>
  <si>
    <t>CH DU FOREZ - SITE DE MONTBRISON
Cuisine
Av des Monts du Soir
42600 Montbrison</t>
  </si>
  <si>
    <t>CH DU FOREZ - SITE DE FEURS
Cuisine
26 rue Camille Pariat
42110 Feurs</t>
  </si>
  <si>
    <t>Mini viennoiserie</t>
  </si>
  <si>
    <t>Pain de campagne tranché</t>
  </si>
  <si>
    <t>Pain de campagne</t>
  </si>
  <si>
    <t>pain au levain 400g pre-tranché</t>
  </si>
  <si>
    <t>Flutes 500gr sans sel</t>
  </si>
  <si>
    <t>Flûte 500 gr</t>
  </si>
  <si>
    <t>Gros pain environ 1kg</t>
  </si>
  <si>
    <t>Croissant 30/40gr</t>
  </si>
  <si>
    <t>Mini Viennoiserie</t>
  </si>
  <si>
    <t>Flûtes 600gr</t>
  </si>
  <si>
    <t>Baguette 200gr</t>
  </si>
  <si>
    <t>Pain de campagne tranché, Poids 250gr, en sachet ou filmé ,Composition à base de farine de blé, farine de seigle type 110 et farine de froment T65( préciser le pourcentage),                                                                               Prix à l'unité,                                                                                                                                    Fournir fiche technique</t>
  </si>
  <si>
    <t>Croissant 50gr</t>
  </si>
  <si>
    <t>Brioche 50 gr</t>
  </si>
  <si>
    <t>Pain au chocolat 50 gr</t>
  </si>
  <si>
    <t>Pain de mie tranché 250 gr</t>
  </si>
  <si>
    <t>Petit pain frais 60gr</t>
  </si>
  <si>
    <t>Boules tranchées 500 gr</t>
  </si>
  <si>
    <t>flûtes 400gr</t>
  </si>
  <si>
    <t>Grosse boule tranché 400gr</t>
  </si>
  <si>
    <t>un</t>
  </si>
  <si>
    <t>Baguette Sandwich</t>
  </si>
  <si>
    <t>Pain speciaux</t>
  </si>
  <si>
    <t>Petit pain salé de 30gr(+-5gr) non emballé individuellement, Conditionnement en vrac par sac de 100 unités,                          Prix à l'unité ,                                                                                                                         Fournir fiche technique</t>
  </si>
  <si>
    <t>Petit pain salé de 40gr(+-5gr) non emballé individuellement, Conditionnement en vrac par sac de 100 unités,                          Prix à l'unité ,                                                                                                                         Fournir fiche technique</t>
  </si>
  <si>
    <t>michon 30g</t>
  </si>
  <si>
    <t>michon 40g</t>
  </si>
  <si>
    <t>Petit pain salé de 30 gr (+- 5 gr) non emballé individuellement </t>
  </si>
  <si>
    <t>Petit pain salé de 40 gr (+- 5 gr) non emballé individuellement </t>
  </si>
  <si>
    <t>BIO</t>
  </si>
  <si>
    <t>répondant à un label de qualité (label rouge, HVE…) ou équivalent</t>
  </si>
  <si>
    <t>Caractéristique spécifique</t>
  </si>
  <si>
    <t>Farine répondant à un label de qualité (label rouge, HVE…) ou équivalent</t>
  </si>
  <si>
    <t xml:space="preserve">REMISE CATALOGUE en % </t>
  </si>
  <si>
    <t>Affaire : DAL/DAH - 2024-36</t>
  </si>
  <si>
    <t>Intitulé : FOURNITURE DE PAINS ET VIENNOISERIES FRAICHES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</si>
</sst>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41" formatCode="_-* #,##0\ _€_-;\-* #,##0\ _€_-;_-* &quot;-&quot;\ _€_-;_-@_-"/>
    <numFmt numFmtId="164" formatCode="_-* #,##0.00\ [$€-40C]_-;\-* #,##0.00\ [$€-40C]_-;_-* &quot;-&quot;??\ [$€-40C]_-;_-@_-"/>
    <numFmt numFmtId="165" formatCode="_-* #,##0.00\ [$€]_-;\-* #,##0.00\ [$€]_-;_-* &quot;-&quot;??\ [$€]_-;_-@_-"/>
    <numFmt numFmtId="166" formatCode="_(&quot;$&quot;* #,##0.00_);_(&quot;$&quot;* \(#,##0.00\);_(&quot;$&quot;* &quot;-&quot;??_);_(@_)"/>
    <numFmt numFmtId="167" formatCode="#,##0.00_ ;\-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6"/>
      <color theme="1"/>
      <name val="Arial"/>
      <family val="2"/>
    </font>
    <font>
      <b/>
      <u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3" fillId="0" borderId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</cellStyleXfs>
  <cellXfs count="38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4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5" fillId="0" borderId="0" xfId="0" applyFont="1"/>
    <xf numFmtId="3" fontId="1" fillId="0" borderId="1" xfId="0" applyNumberFormat="1" applyFont="1" applyBorder="1"/>
    <xf numFmtId="0" fontId="2" fillId="0" borderId="20" xfId="0" applyFont="1" applyBorder="1"/>
    <xf numFmtId="0" fontId="1" fillId="0" borderId="22" xfId="0" applyFont="1" applyBorder="1"/>
    <xf numFmtId="0" fontId="1" fillId="0" borderId="13" xfId="0" applyFont="1" applyBorder="1"/>
    <xf numFmtId="0" fontId="0" fillId="0" borderId="1" xfId="0" applyBorder="1"/>
    <xf numFmtId="0" fontId="4" fillId="0" borderId="21" xfId="0" applyFont="1" applyBorder="1"/>
    <xf numFmtId="0" fontId="4" fillId="0" borderId="22" xfId="0" applyFont="1" applyBorder="1"/>
    <xf numFmtId="0" fontId="4" fillId="0" borderId="0" xfId="0" applyFont="1" applyBorder="1"/>
    <xf numFmtId="0" fontId="0" fillId="0" borderId="22" xfId="0" applyBorder="1"/>
    <xf numFmtId="0" fontId="2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0" fillId="0" borderId="0" xfId="0" applyBorder="1"/>
    <xf numFmtId="0" fontId="1" fillId="0" borderId="1" xfId="0" applyFont="1" applyBorder="1" applyAlignment="1">
      <alignment wrapText="1"/>
    </xf>
    <xf numFmtId="0" fontId="0" fillId="0" borderId="0" xfId="0" applyFill="1" applyBorder="1"/>
    <xf numFmtId="0" fontId="0" fillId="0" borderId="13" xfId="0" applyBorder="1"/>
    <xf numFmtId="0" fontId="2" fillId="0" borderId="0" xfId="0" applyFont="1" applyBorder="1" applyAlignment="1">
      <alignment vertical="center"/>
    </xf>
    <xf numFmtId="0" fontId="2" fillId="0" borderId="21" xfId="0" applyFont="1" applyBorder="1"/>
    <xf numFmtId="0" fontId="1" fillId="0" borderId="0" xfId="0" applyFont="1" applyAlignment="1">
      <alignment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2" fillId="0" borderId="0" xfId="0" applyFont="1"/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3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Fill="1"/>
    <xf numFmtId="0" fontId="4" fillId="0" borderId="0" xfId="0" applyFont="1" applyAlignment="1"/>
    <xf numFmtId="0" fontId="4" fillId="0" borderId="23" xfId="0" applyFont="1" applyBorder="1"/>
    <xf numFmtId="0" fontId="4" fillId="0" borderId="24" xfId="0" applyFont="1" applyBorder="1"/>
    <xf numFmtId="0" fontId="4" fillId="0" borderId="33" xfId="0" applyFont="1" applyBorder="1"/>
    <xf numFmtId="0" fontId="4" fillId="0" borderId="31" xfId="0" applyFont="1" applyBorder="1"/>
    <xf numFmtId="0" fontId="5" fillId="0" borderId="31" xfId="0" applyFont="1" applyBorder="1" applyAlignment="1"/>
    <xf numFmtId="0" fontId="5" fillId="0" borderId="29" xfId="0" applyFont="1" applyBorder="1" applyAlignment="1"/>
    <xf numFmtId="0" fontId="4" fillId="0" borderId="29" xfId="0" applyFont="1" applyBorder="1"/>
    <xf numFmtId="0" fontId="5" fillId="0" borderId="32" xfId="0" applyFont="1" applyBorder="1"/>
    <xf numFmtId="0" fontId="5" fillId="0" borderId="21" xfId="0" applyFont="1" applyBorder="1"/>
    <xf numFmtId="0" fontId="5" fillId="0" borderId="13" xfId="0" applyFont="1" applyBorder="1"/>
    <xf numFmtId="164" fontId="1" fillId="0" borderId="0" xfId="0" applyNumberFormat="1" applyFont="1"/>
    <xf numFmtId="3" fontId="1" fillId="0" borderId="0" xfId="0" applyNumberFormat="1" applyFont="1"/>
    <xf numFmtId="0" fontId="2" fillId="0" borderId="21" xfId="0" applyFont="1" applyBorder="1" applyAlignment="1"/>
    <xf numFmtId="0" fontId="2" fillId="0" borderId="13" xfId="0" applyFont="1" applyBorder="1" applyAlignment="1"/>
    <xf numFmtId="0" fontId="3" fillId="3" borderId="0" xfId="0" applyFont="1" applyFill="1" applyBorder="1" applyAlignment="1"/>
    <xf numFmtId="0" fontId="0" fillId="3" borderId="0" xfId="0" applyFill="1"/>
    <xf numFmtId="0" fontId="20" fillId="0" borderId="0" xfId="0" applyFont="1"/>
    <xf numFmtId="0" fontId="1" fillId="0" borderId="8" xfId="0" applyFont="1" applyFill="1" applyBorder="1" applyAlignment="1">
      <alignment horizontal="center" vertical="center" wrapText="1"/>
    </xf>
    <xf numFmtId="3" fontId="14" fillId="0" borderId="26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15" fillId="0" borderId="1" xfId="0" applyFont="1" applyBorder="1" applyAlignment="1">
      <alignment horizontal="right" vertical="center"/>
    </xf>
    <xf numFmtId="3" fontId="16" fillId="0" borderId="26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6" xfId="0" applyBorder="1"/>
    <xf numFmtId="0" fontId="9" fillId="0" borderId="3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41" fontId="14" fillId="0" borderId="1" xfId="1" applyNumberFormat="1" applyFont="1" applyBorder="1" applyAlignment="1">
      <alignment horizontal="center" vertical="center"/>
    </xf>
    <xf numFmtId="41" fontId="14" fillId="0" borderId="1" xfId="1" applyNumberFormat="1" applyFont="1" applyBorder="1" applyAlignment="1">
      <alignment horizontal="center" vertical="center"/>
    </xf>
    <xf numFmtId="41" fontId="14" fillId="0" borderId="1" xfId="1" applyNumberFormat="1" applyFont="1" applyBorder="1" applyAlignment="1">
      <alignment horizontal="center" vertical="center"/>
    </xf>
    <xf numFmtId="41" fontId="14" fillId="0" borderId="1" xfId="1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5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41" fontId="1" fillId="0" borderId="1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41" fontId="1" fillId="0" borderId="1" xfId="0" applyNumberFormat="1" applyFont="1" applyBorder="1"/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41" fontId="1" fillId="0" borderId="0" xfId="0" applyNumberFormat="1" applyFont="1" applyBorder="1"/>
    <xf numFmtId="0" fontId="7" fillId="2" borderId="0" xfId="0" applyFont="1" applyFill="1"/>
    <xf numFmtId="0" fontId="5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left" vertical="top"/>
    </xf>
    <xf numFmtId="0" fontId="0" fillId="2" borderId="0" xfId="0" applyFill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4" fillId="0" borderId="0" xfId="0" applyFont="1"/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0" fontId="1" fillId="0" borderId="22" xfId="0" applyFont="1" applyBorder="1"/>
    <xf numFmtId="0" fontId="1" fillId="0" borderId="13" xfId="0" applyFont="1" applyBorder="1"/>
    <xf numFmtId="0" fontId="1" fillId="0" borderId="1" xfId="0" applyFont="1" applyBorder="1" applyAlignment="1">
      <alignment wrapText="1"/>
    </xf>
    <xf numFmtId="0" fontId="2" fillId="0" borderId="21" xfId="0" applyFont="1" applyBorder="1"/>
    <xf numFmtId="0" fontId="19" fillId="2" borderId="0" xfId="0" applyFont="1" applyFill="1"/>
    <xf numFmtId="41" fontId="1" fillId="0" borderId="1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41" fontId="1" fillId="0" borderId="1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5" fillId="0" borderId="1" xfId="0" applyFont="1" applyBorder="1" applyAlignment="1">
      <alignment horizontal="right" vertical="center"/>
    </xf>
    <xf numFmtId="0" fontId="0" fillId="0" borderId="0" xfId="0"/>
    <xf numFmtId="0" fontId="1" fillId="0" borderId="0" xfId="0" applyFont="1"/>
    <xf numFmtId="0" fontId="1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1" fillId="0" borderId="8" xfId="0" applyFont="1" applyBorder="1"/>
    <xf numFmtId="0" fontId="2" fillId="0" borderId="0" xfId="0" applyFont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21" xfId="0" applyFont="1" applyBorder="1"/>
    <xf numFmtId="0" fontId="1" fillId="0" borderId="22" xfId="0" applyFont="1" applyBorder="1"/>
    <xf numFmtId="0" fontId="1" fillId="0" borderId="13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1" fontId="14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4" fillId="0" borderId="26" xfId="0" applyNumberFormat="1" applyFont="1" applyBorder="1" applyAlignment="1">
      <alignment horizontal="center" vertical="center" wrapText="1"/>
    </xf>
    <xf numFmtId="0" fontId="1" fillId="0" borderId="1" xfId="0" applyFont="1" applyBorder="1"/>
    <xf numFmtId="41" fontId="1" fillId="0" borderId="1" xfId="0" applyNumberFormat="1" applyFont="1" applyBorder="1"/>
    <xf numFmtId="0" fontId="1" fillId="0" borderId="25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4" fillId="0" borderId="0" xfId="0" applyFont="1"/>
    <xf numFmtId="0" fontId="20" fillId="0" borderId="0" xfId="0" applyFont="1"/>
    <xf numFmtId="41" fontId="14" fillId="0" borderId="1" xfId="1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3" fontId="1" fillId="0" borderId="0" xfId="0" applyNumberFormat="1" applyFont="1" applyBorder="1"/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/>
    <xf numFmtId="0" fontId="15" fillId="0" borderId="2" xfId="0" applyFont="1" applyBorder="1" applyAlignment="1">
      <alignment horizontal="right" vertical="center"/>
    </xf>
    <xf numFmtId="41" fontId="1" fillId="0" borderId="2" xfId="0" applyNumberFormat="1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3" fontId="1" fillId="0" borderId="4" xfId="0" applyNumberFormat="1" applyFont="1" applyBorder="1"/>
    <xf numFmtId="0" fontId="15" fillId="0" borderId="4" xfId="0" applyFont="1" applyBorder="1" applyAlignment="1">
      <alignment horizontal="right" vertical="center"/>
    </xf>
    <xf numFmtId="41" fontId="1" fillId="0" borderId="4" xfId="0" applyNumberFormat="1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center" vertical="center"/>
    </xf>
    <xf numFmtId="3" fontId="1" fillId="0" borderId="15" xfId="0" applyNumberFormat="1" applyFont="1" applyBorder="1"/>
    <xf numFmtId="0" fontId="15" fillId="0" borderId="15" xfId="0" applyFont="1" applyBorder="1" applyAlignment="1">
      <alignment horizontal="right" vertical="center"/>
    </xf>
    <xf numFmtId="41" fontId="1" fillId="0" borderId="15" xfId="0" applyNumberFormat="1" applyFont="1" applyBorder="1"/>
    <xf numFmtId="0" fontId="1" fillId="0" borderId="16" xfId="0" applyFont="1" applyBorder="1"/>
    <xf numFmtId="0" fontId="1" fillId="0" borderId="35" xfId="0" applyFont="1" applyBorder="1" applyAlignment="1">
      <alignment horizontal="center"/>
    </xf>
    <xf numFmtId="0" fontId="1" fillId="0" borderId="36" xfId="0" applyFont="1" applyBorder="1"/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 vertical="center"/>
    </xf>
    <xf numFmtId="3" fontId="1" fillId="0" borderId="18" xfId="0" applyNumberFormat="1" applyFont="1" applyBorder="1"/>
    <xf numFmtId="0" fontId="15" fillId="0" borderId="18" xfId="0" applyFont="1" applyBorder="1" applyAlignment="1">
      <alignment horizontal="right" vertical="center"/>
    </xf>
    <xf numFmtId="41" fontId="1" fillId="0" borderId="18" xfId="0" applyNumberFormat="1" applyFont="1" applyBorder="1"/>
    <xf numFmtId="0" fontId="1" fillId="0" borderId="19" xfId="0" applyFont="1" applyBorder="1"/>
    <xf numFmtId="0" fontId="1" fillId="0" borderId="1" xfId="0" applyFont="1" applyBorder="1" applyAlignment="1">
      <alignment vertical="center" wrapText="1" shrinkToFit="1"/>
    </xf>
    <xf numFmtId="0" fontId="1" fillId="0" borderId="15" xfId="0" applyFont="1" applyBorder="1" applyAlignment="1">
      <alignment vertical="center" wrapText="1" shrinkToFit="1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1" fontId="14" fillId="0" borderId="0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/>
    <xf numFmtId="0" fontId="1" fillId="0" borderId="2" xfId="0" applyFont="1" applyBorder="1" applyAlignment="1">
      <alignment horizontal="center" wrapText="1"/>
    </xf>
    <xf numFmtId="41" fontId="14" fillId="0" borderId="2" xfId="1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2" fillId="0" borderId="1" xfId="0" applyFont="1" applyBorder="1" applyAlignment="1">
      <alignment wrapText="1" shrinkToFit="1"/>
    </xf>
    <xf numFmtId="0" fontId="13" fillId="0" borderId="2" xfId="0" applyFont="1" applyBorder="1"/>
    <xf numFmtId="3" fontId="1" fillId="0" borderId="4" xfId="0" applyNumberFormat="1" applyFont="1" applyBorder="1" applyAlignment="1">
      <alignment horizontal="center" vertical="center"/>
    </xf>
    <xf numFmtId="0" fontId="13" fillId="0" borderId="15" xfId="0" applyFont="1" applyBorder="1"/>
    <xf numFmtId="41" fontId="14" fillId="0" borderId="15" xfId="1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3" fillId="0" borderId="18" xfId="0" applyFont="1" applyBorder="1"/>
    <xf numFmtId="41" fontId="14" fillId="0" borderId="18" xfId="1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4" xfId="0" applyBorder="1"/>
    <xf numFmtId="6" fontId="1" fillId="0" borderId="4" xfId="0" applyNumberFormat="1" applyFont="1" applyBorder="1"/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 wrapText="1"/>
    </xf>
    <xf numFmtId="0" fontId="1" fillId="0" borderId="39" xfId="0" applyFont="1" applyBorder="1"/>
    <xf numFmtId="0" fontId="1" fillId="0" borderId="39" xfId="0" applyFont="1" applyBorder="1" applyAlignment="1">
      <alignment vertical="center" wrapText="1" shrinkToFit="1"/>
    </xf>
    <xf numFmtId="41" fontId="14" fillId="0" borderId="39" xfId="1" applyNumberFormat="1" applyFont="1" applyBorder="1" applyAlignment="1">
      <alignment horizontal="center" vertical="center"/>
    </xf>
    <xf numFmtId="3" fontId="1" fillId="0" borderId="39" xfId="0" applyNumberFormat="1" applyFont="1" applyBorder="1" applyAlignment="1">
      <alignment horizontal="center" vertical="center"/>
    </xf>
    <xf numFmtId="0" fontId="1" fillId="0" borderId="39" xfId="0" applyFont="1" applyBorder="1" applyAlignment="1">
      <alignment wrapText="1"/>
    </xf>
    <xf numFmtId="0" fontId="0" fillId="0" borderId="40" xfId="0" applyBorder="1"/>
    <xf numFmtId="0" fontId="18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37" xfId="0" applyFont="1" applyBorder="1" applyAlignment="1">
      <alignment horizontal="center" vertical="center" wrapText="1" shrinkToFit="1"/>
    </xf>
    <xf numFmtId="0" fontId="13" fillId="0" borderId="1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33" xfId="0" applyFont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8" fillId="2" borderId="21" xfId="0" applyFont="1" applyFill="1" applyBorder="1" applyAlignment="1">
      <alignment horizontal="center"/>
    </xf>
    <xf numFmtId="0" fontId="18" fillId="2" borderId="22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9" fillId="0" borderId="3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0" fillId="0" borderId="30" xfId="0" applyBorder="1" applyAlignment="1">
      <alignment horizontal="center" vertical="center" wrapText="1"/>
    </xf>
    <xf numFmtId="0" fontId="0" fillId="0" borderId="0" xfId="0" applyAlignment="1">
      <alignment wrapText="1" shrinkToFit="1"/>
    </xf>
    <xf numFmtId="9" fontId="0" fillId="0" borderId="30" xfId="0" applyNumberForma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15" xfId="0" applyFont="1" applyFill="1" applyBorder="1"/>
    <xf numFmtId="0" fontId="1" fillId="2" borderId="18" xfId="0" applyFont="1" applyFill="1" applyBorder="1"/>
    <xf numFmtId="0" fontId="1" fillId="2" borderId="4" xfId="0" applyFont="1" applyFill="1" applyBorder="1"/>
    <xf numFmtId="9" fontId="0" fillId="2" borderId="30" xfId="0" applyNumberForma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2" fillId="2" borderId="1" xfId="0" applyFont="1" applyFill="1" applyBorder="1"/>
    <xf numFmtId="164" fontId="1" fillId="2" borderId="1" xfId="0" applyNumberFormat="1" applyFont="1" applyFill="1" applyBorder="1"/>
    <xf numFmtId="164" fontId="1" fillId="2" borderId="2" xfId="0" applyNumberFormat="1" applyFont="1" applyFill="1" applyBorder="1"/>
    <xf numFmtId="164" fontId="1" fillId="2" borderId="39" xfId="0" applyNumberFormat="1" applyFont="1" applyFill="1" applyBorder="1"/>
    <xf numFmtId="9" fontId="0" fillId="2" borderId="30" xfId="0" applyNumberForma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/>
    <xf numFmtId="10" fontId="1" fillId="2" borderId="2" xfId="0" applyNumberFormat="1" applyFont="1" applyFill="1" applyBorder="1"/>
    <xf numFmtId="10" fontId="1" fillId="2" borderId="15" xfId="0" applyNumberFormat="1" applyFont="1" applyFill="1" applyBorder="1"/>
    <xf numFmtId="10" fontId="1" fillId="2" borderId="18" xfId="0" applyNumberFormat="1" applyFont="1" applyFill="1" applyBorder="1"/>
    <xf numFmtId="10" fontId="1" fillId="2" borderId="4" xfId="0" applyNumberFormat="1" applyFont="1" applyFill="1" applyBorder="1"/>
    <xf numFmtId="167" fontId="1" fillId="0" borderId="1" xfId="0" applyNumberFormat="1" applyFont="1" applyBorder="1"/>
    <xf numFmtId="167" fontId="1" fillId="0" borderId="2" xfId="0" applyNumberFormat="1" applyFont="1" applyBorder="1"/>
    <xf numFmtId="167" fontId="1" fillId="0" borderId="4" xfId="0" applyNumberFormat="1" applyFont="1" applyBorder="1"/>
    <xf numFmtId="167" fontId="1" fillId="0" borderId="15" xfId="0" applyNumberFormat="1" applyFont="1" applyBorder="1"/>
    <xf numFmtId="167" fontId="1" fillId="0" borderId="18" xfId="0" applyNumberFormat="1" applyFont="1" applyBorder="1"/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14" xfId="0" applyFont="1" applyBorder="1"/>
    <xf numFmtId="0" fontId="1" fillId="0" borderId="35" xfId="0" applyFont="1" applyBorder="1"/>
    <xf numFmtId="0" fontId="1" fillId="0" borderId="17" xfId="0" applyFont="1" applyBorder="1"/>
    <xf numFmtId="10" fontId="1" fillId="2" borderId="39" xfId="0" applyNumberFormat="1" applyFont="1" applyFill="1" applyBorder="1"/>
    <xf numFmtId="167" fontId="1" fillId="0" borderId="39" xfId="0" applyNumberFormat="1" applyFont="1" applyBorder="1"/>
  </cellXfs>
  <cellStyles count="10">
    <cellStyle name="Euro" xfId="2" xr:uid="{00000000-0005-0000-0000-000000000000}"/>
    <cellStyle name="Euro 2" xfId="3" xr:uid="{00000000-0005-0000-0000-000001000000}"/>
    <cellStyle name="Euro 2 2" xfId="4" xr:uid="{00000000-0005-0000-0000-000002000000}"/>
    <cellStyle name="Euro 3" xfId="5" xr:uid="{00000000-0005-0000-0000-000003000000}"/>
    <cellStyle name="Normal" xfId="0" builtinId="0"/>
    <cellStyle name="Normal 2" xfId="1" xr:uid="{00000000-0005-0000-0000-000005000000}"/>
    <cellStyle name="Währung" xfId="6" xr:uid="{00000000-0005-0000-0000-000006000000}"/>
    <cellStyle name="Währung 2" xfId="7" xr:uid="{00000000-0005-0000-0000-000007000000}"/>
    <cellStyle name="Währung 2 2" xfId="8" xr:uid="{00000000-0005-0000-0000-000008000000}"/>
    <cellStyle name="Währung 3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44"/>
  <sheetViews>
    <sheetView tabSelected="1" workbookViewId="0">
      <selection activeCell="J31" sqref="J31"/>
    </sheetView>
  </sheetViews>
  <sheetFormatPr baseColWidth="10" defaultRowHeight="15" x14ac:dyDescent="0.25"/>
  <cols>
    <col min="4" max="4" width="28.140625" customWidth="1"/>
    <col min="5" max="5" width="23.42578125" style="161" customWidth="1"/>
    <col min="7" max="8" width="25.28515625" customWidth="1"/>
    <col min="9" max="9" width="12" customWidth="1"/>
    <col min="13" max="13" width="22.5703125" customWidth="1"/>
  </cols>
  <sheetData>
    <row r="3" spans="2:14" ht="18" x14ac:dyDescent="0.25">
      <c r="B3" s="278" t="s">
        <v>0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</row>
    <row r="4" spans="2:14" x14ac:dyDescent="0.25">
      <c r="B4" s="1"/>
      <c r="C4" s="1"/>
      <c r="D4" s="1"/>
      <c r="E4" s="162"/>
      <c r="F4" s="1"/>
      <c r="G4" s="1"/>
      <c r="H4" s="1"/>
      <c r="I4" s="1"/>
      <c r="J4" s="1"/>
      <c r="K4" s="1"/>
      <c r="L4" s="1"/>
      <c r="M4" s="1"/>
    </row>
    <row r="5" spans="2:14" x14ac:dyDescent="0.25">
      <c r="B5" s="1"/>
      <c r="C5" s="1"/>
      <c r="D5" s="1"/>
      <c r="E5" s="162"/>
      <c r="F5" s="1"/>
      <c r="G5" s="1"/>
      <c r="H5" s="1"/>
      <c r="I5" s="1"/>
      <c r="J5" s="1"/>
      <c r="K5" s="1"/>
      <c r="L5" s="1"/>
      <c r="M5" s="1"/>
    </row>
    <row r="6" spans="2:14" x14ac:dyDescent="0.25">
      <c r="B6" s="6" t="s">
        <v>185</v>
      </c>
      <c r="C6" s="7"/>
      <c r="D6" s="7"/>
      <c r="E6" s="148"/>
      <c r="F6" s="7"/>
      <c r="G6" s="7"/>
      <c r="H6" s="7"/>
      <c r="I6" s="7"/>
      <c r="J6" s="7"/>
      <c r="K6" s="7"/>
      <c r="L6" s="7"/>
      <c r="M6" s="8"/>
    </row>
    <row r="7" spans="2:14" x14ac:dyDescent="0.25">
      <c r="B7" s="9" t="s">
        <v>186</v>
      </c>
      <c r="C7" s="10"/>
      <c r="D7" s="10"/>
      <c r="E7" s="150"/>
      <c r="F7" s="10"/>
      <c r="G7" s="10"/>
      <c r="H7" s="10"/>
      <c r="I7" s="10"/>
      <c r="J7" s="10"/>
      <c r="K7" s="10"/>
      <c r="L7" s="10"/>
      <c r="M7" s="11"/>
    </row>
    <row r="8" spans="2:14" x14ac:dyDescent="0.25">
      <c r="B8" s="12" t="s">
        <v>15</v>
      </c>
      <c r="C8" s="13"/>
      <c r="D8" s="13"/>
      <c r="E8" s="153"/>
      <c r="F8" s="13"/>
      <c r="G8" s="13"/>
      <c r="H8" s="13"/>
      <c r="I8" s="13"/>
      <c r="J8" s="13"/>
      <c r="K8" s="13"/>
      <c r="L8" s="13"/>
      <c r="M8" s="14"/>
    </row>
    <row r="9" spans="2:14" x14ac:dyDescent="0.25">
      <c r="B9" s="1"/>
      <c r="C9" s="1"/>
      <c r="D9" s="1"/>
      <c r="E9" s="162"/>
      <c r="F9" s="1"/>
      <c r="G9" s="1"/>
      <c r="H9" s="1"/>
      <c r="I9" s="1"/>
      <c r="J9" s="1"/>
      <c r="K9" s="1"/>
      <c r="L9" s="1"/>
      <c r="M9" s="1"/>
    </row>
    <row r="10" spans="2:14" ht="15.75" thickBot="1" x14ac:dyDescent="0.3">
      <c r="B10" s="1"/>
      <c r="C10" s="1"/>
      <c r="D10" s="1"/>
      <c r="E10" s="162"/>
      <c r="F10" s="1"/>
      <c r="G10" s="1"/>
      <c r="H10" s="1"/>
      <c r="I10" s="1"/>
      <c r="J10" s="1"/>
      <c r="K10" s="1"/>
      <c r="L10" s="1"/>
      <c r="M10" s="1"/>
    </row>
    <row r="11" spans="2:14" ht="15.75" thickBot="1" x14ac:dyDescent="0.3">
      <c r="B11" s="3" t="s">
        <v>16</v>
      </c>
      <c r="C11" s="1"/>
      <c r="D11" s="1"/>
      <c r="E11" s="162"/>
      <c r="F11" s="1"/>
      <c r="G11" s="1"/>
      <c r="H11" s="1"/>
      <c r="I11" s="38" t="s">
        <v>45</v>
      </c>
      <c r="J11" s="23"/>
      <c r="K11" s="23"/>
      <c r="L11" s="23"/>
      <c r="M11" s="24" t="s">
        <v>8</v>
      </c>
    </row>
    <row r="12" spans="2:14" x14ac:dyDescent="0.25">
      <c r="B12" s="1"/>
      <c r="C12" s="1"/>
      <c r="D12" s="1"/>
      <c r="E12" s="162"/>
      <c r="F12" s="1"/>
      <c r="G12" s="1"/>
      <c r="H12" s="1"/>
      <c r="I12" s="1"/>
      <c r="J12" s="1"/>
      <c r="K12" s="1"/>
      <c r="L12" s="1"/>
      <c r="M12" s="1"/>
    </row>
    <row r="13" spans="2:14" ht="71.25" x14ac:dyDescent="0.25">
      <c r="B13" s="2" t="s">
        <v>1</v>
      </c>
      <c r="C13" s="2" t="s">
        <v>2</v>
      </c>
      <c r="D13" s="2" t="s">
        <v>7</v>
      </c>
      <c r="E13" s="175" t="s">
        <v>182</v>
      </c>
      <c r="F13" s="2" t="s">
        <v>3</v>
      </c>
      <c r="G13" s="2" t="s">
        <v>127</v>
      </c>
      <c r="H13" s="2" t="s">
        <v>134</v>
      </c>
      <c r="I13" s="2" t="s">
        <v>126</v>
      </c>
      <c r="J13" s="2" t="s">
        <v>4</v>
      </c>
      <c r="K13" s="2" t="s">
        <v>5</v>
      </c>
      <c r="L13" s="2" t="s">
        <v>6</v>
      </c>
      <c r="M13" s="2" t="s">
        <v>17</v>
      </c>
      <c r="N13" s="2" t="s">
        <v>18</v>
      </c>
    </row>
    <row r="14" spans="2:14" x14ac:dyDescent="0.25">
      <c r="B14" s="279">
        <v>1</v>
      </c>
      <c r="C14" s="5">
        <v>1</v>
      </c>
      <c r="D14" s="53" t="s">
        <v>77</v>
      </c>
      <c r="E14" s="110"/>
      <c r="F14" s="53" t="s">
        <v>78</v>
      </c>
      <c r="G14" s="97">
        <v>1720000</v>
      </c>
      <c r="H14" s="19">
        <f>G14*2</f>
        <v>3440000</v>
      </c>
      <c r="I14" s="83">
        <v>1</v>
      </c>
      <c r="J14" s="366">
        <v>5.5E-2</v>
      </c>
      <c r="K14" s="350"/>
      <c r="L14" s="371">
        <f>IF(J14=5.5%,K14*105.5/100,IF(J14=10%,K14*110/100,IF(J14=20%,K14*120/100,0)))</f>
        <v>0</v>
      </c>
      <c r="M14" s="102">
        <f>K14*H14</f>
        <v>0</v>
      </c>
      <c r="N14" s="4"/>
    </row>
    <row r="15" spans="2:14" x14ac:dyDescent="0.25">
      <c r="B15" s="279"/>
      <c r="C15" s="5">
        <v>2</v>
      </c>
      <c r="D15" s="53" t="s">
        <v>79</v>
      </c>
      <c r="E15" s="110"/>
      <c r="F15" s="53" t="s">
        <v>78</v>
      </c>
      <c r="G15" s="94">
        <v>25000</v>
      </c>
      <c r="H15" s="19">
        <f t="shared" ref="H15:H24" si="0">G15*2</f>
        <v>50000</v>
      </c>
      <c r="I15" s="83">
        <v>1</v>
      </c>
      <c r="J15" s="366">
        <v>5.5E-2</v>
      </c>
      <c r="K15" s="350"/>
      <c r="L15" s="371">
        <f t="shared" ref="L15:L31" si="1">IF(J15=5.5%,K15*105.5/100,IF(J15=10%,K15*110/100,IF(J15=20%,K15*120/100,0)))</f>
        <v>0</v>
      </c>
      <c r="M15" s="102">
        <f t="shared" ref="M15:M31" si="2">K15*H15</f>
        <v>0</v>
      </c>
      <c r="N15" s="4"/>
    </row>
    <row r="16" spans="2:14" x14ac:dyDescent="0.25">
      <c r="B16" s="279"/>
      <c r="C16" s="5">
        <v>3</v>
      </c>
      <c r="D16" s="53" t="s">
        <v>80</v>
      </c>
      <c r="E16" s="110"/>
      <c r="F16" s="53" t="s">
        <v>81</v>
      </c>
      <c r="G16" s="94">
        <v>6000</v>
      </c>
      <c r="H16" s="19">
        <f t="shared" si="0"/>
        <v>12000</v>
      </c>
      <c r="I16" s="5">
        <v>1</v>
      </c>
      <c r="J16" s="366">
        <v>5.5E-2</v>
      </c>
      <c r="K16" s="350"/>
      <c r="L16" s="371">
        <f t="shared" si="1"/>
        <v>0</v>
      </c>
      <c r="M16" s="102">
        <f t="shared" si="2"/>
        <v>0</v>
      </c>
      <c r="N16" s="181"/>
    </row>
    <row r="17" spans="2:14" x14ac:dyDescent="0.25">
      <c r="B17" s="279"/>
      <c r="C17" s="5">
        <v>4</v>
      </c>
      <c r="D17" s="53" t="s">
        <v>82</v>
      </c>
      <c r="E17" s="110"/>
      <c r="F17" s="53" t="s">
        <v>78</v>
      </c>
      <c r="G17" s="94">
        <v>42500</v>
      </c>
      <c r="H17" s="19">
        <f t="shared" si="0"/>
        <v>85000</v>
      </c>
      <c r="I17" s="5">
        <v>1</v>
      </c>
      <c r="J17" s="366">
        <v>5.5E-2</v>
      </c>
      <c r="K17" s="350"/>
      <c r="L17" s="371">
        <f t="shared" si="1"/>
        <v>0</v>
      </c>
      <c r="M17" s="102">
        <f t="shared" si="2"/>
        <v>0</v>
      </c>
      <c r="N17" s="181"/>
    </row>
    <row r="18" spans="2:14" x14ac:dyDescent="0.25">
      <c r="B18" s="279"/>
      <c r="C18" s="5">
        <v>5</v>
      </c>
      <c r="D18" s="53" t="s">
        <v>83</v>
      </c>
      <c r="E18" s="110"/>
      <c r="F18" s="53" t="s">
        <v>81</v>
      </c>
      <c r="G18" s="94">
        <v>5000</v>
      </c>
      <c r="H18" s="19">
        <f t="shared" si="0"/>
        <v>10000</v>
      </c>
      <c r="I18" s="5">
        <v>1</v>
      </c>
      <c r="J18" s="366">
        <v>5.5E-2</v>
      </c>
      <c r="K18" s="350"/>
      <c r="L18" s="371">
        <f t="shared" si="1"/>
        <v>0</v>
      </c>
      <c r="M18" s="102">
        <f t="shared" si="2"/>
        <v>0</v>
      </c>
      <c r="N18" s="181"/>
    </row>
    <row r="19" spans="2:14" x14ac:dyDescent="0.25">
      <c r="B19" s="279"/>
      <c r="C19" s="5">
        <v>6</v>
      </c>
      <c r="D19" s="53" t="s">
        <v>84</v>
      </c>
      <c r="E19" s="110"/>
      <c r="F19" s="53" t="s">
        <v>78</v>
      </c>
      <c r="G19" s="94">
        <v>4000</v>
      </c>
      <c r="H19" s="19">
        <f t="shared" si="0"/>
        <v>8000</v>
      </c>
      <c r="I19" s="5">
        <v>1</v>
      </c>
      <c r="J19" s="366">
        <v>5.5E-2</v>
      </c>
      <c r="K19" s="350"/>
      <c r="L19" s="371">
        <f t="shared" si="1"/>
        <v>0</v>
      </c>
      <c r="M19" s="102">
        <f t="shared" si="2"/>
        <v>0</v>
      </c>
      <c r="N19" s="181"/>
    </row>
    <row r="20" spans="2:14" x14ac:dyDescent="0.25">
      <c r="B20" s="279"/>
      <c r="C20" s="5">
        <v>7</v>
      </c>
      <c r="D20" s="25" t="s">
        <v>173</v>
      </c>
      <c r="E20" s="25"/>
      <c r="F20" s="53"/>
      <c r="G20" s="94">
        <v>1000</v>
      </c>
      <c r="H20" s="19">
        <f t="shared" si="0"/>
        <v>2000</v>
      </c>
      <c r="I20" s="5">
        <v>1</v>
      </c>
      <c r="J20" s="366">
        <v>5.5E-2</v>
      </c>
      <c r="K20" s="350"/>
      <c r="L20" s="371">
        <f t="shared" si="1"/>
        <v>0</v>
      </c>
      <c r="M20" s="102">
        <f t="shared" si="2"/>
        <v>0</v>
      </c>
      <c r="N20" s="181"/>
    </row>
    <row r="21" spans="2:14" x14ac:dyDescent="0.25">
      <c r="B21" s="279"/>
      <c r="C21" s="5">
        <v>8</v>
      </c>
      <c r="D21" s="53" t="s">
        <v>85</v>
      </c>
      <c r="E21" s="110"/>
      <c r="F21" s="53" t="s">
        <v>86</v>
      </c>
      <c r="G21" s="94">
        <v>1100</v>
      </c>
      <c r="H21" s="19">
        <f t="shared" si="0"/>
        <v>2200</v>
      </c>
      <c r="I21" s="5">
        <v>1</v>
      </c>
      <c r="J21" s="366">
        <v>5.5E-2</v>
      </c>
      <c r="K21" s="350"/>
      <c r="L21" s="371">
        <f t="shared" si="1"/>
        <v>0</v>
      </c>
      <c r="M21" s="102">
        <f t="shared" si="2"/>
        <v>0</v>
      </c>
      <c r="N21" s="181"/>
    </row>
    <row r="22" spans="2:14" x14ac:dyDescent="0.25">
      <c r="B22" s="279"/>
      <c r="C22" s="5">
        <v>9</v>
      </c>
      <c r="D22" s="53" t="s">
        <v>87</v>
      </c>
      <c r="E22" s="110"/>
      <c r="F22" s="53" t="s">
        <v>88</v>
      </c>
      <c r="G22" s="94">
        <v>7800</v>
      </c>
      <c r="H22" s="19">
        <f t="shared" si="0"/>
        <v>15600</v>
      </c>
      <c r="I22" s="5">
        <v>1</v>
      </c>
      <c r="J22" s="366">
        <v>5.5E-2</v>
      </c>
      <c r="K22" s="350"/>
      <c r="L22" s="371">
        <f t="shared" si="1"/>
        <v>0</v>
      </c>
      <c r="M22" s="102">
        <f t="shared" si="2"/>
        <v>0</v>
      </c>
      <c r="N22" s="181"/>
    </row>
    <row r="23" spans="2:14" x14ac:dyDescent="0.25">
      <c r="B23" s="279"/>
      <c r="C23" s="5">
        <v>10</v>
      </c>
      <c r="D23" s="25" t="s">
        <v>172</v>
      </c>
      <c r="E23" s="25"/>
      <c r="F23" s="53" t="s">
        <v>88</v>
      </c>
      <c r="G23" s="94">
        <v>43000</v>
      </c>
      <c r="H23" s="19">
        <f t="shared" si="0"/>
        <v>86000</v>
      </c>
      <c r="I23" s="5">
        <v>1</v>
      </c>
      <c r="J23" s="366">
        <v>5.5E-2</v>
      </c>
      <c r="K23" s="350"/>
      <c r="L23" s="371">
        <f t="shared" si="1"/>
        <v>0</v>
      </c>
      <c r="M23" s="102">
        <f t="shared" si="2"/>
        <v>0</v>
      </c>
      <c r="N23" s="181"/>
    </row>
    <row r="24" spans="2:14" s="161" customFormat="1" ht="15.75" thickBot="1" x14ac:dyDescent="0.3">
      <c r="B24" s="279"/>
      <c r="C24" s="206">
        <v>11</v>
      </c>
      <c r="D24" s="89" t="s">
        <v>30</v>
      </c>
      <c r="E24" s="89"/>
      <c r="F24" s="260"/>
      <c r="G24" s="244">
        <v>35000</v>
      </c>
      <c r="H24" s="245">
        <f t="shared" si="0"/>
        <v>70000</v>
      </c>
      <c r="I24" s="206">
        <v>1</v>
      </c>
      <c r="J24" s="367">
        <v>5.5E-2</v>
      </c>
      <c r="K24" s="351"/>
      <c r="L24" s="372">
        <f t="shared" si="1"/>
        <v>0</v>
      </c>
      <c r="M24" s="211">
        <f t="shared" si="2"/>
        <v>0</v>
      </c>
      <c r="N24" s="207"/>
    </row>
    <row r="25" spans="2:14" s="161" customFormat="1" ht="18.75" customHeight="1" x14ac:dyDescent="0.25">
      <c r="B25" s="280"/>
      <c r="C25" s="218">
        <v>12</v>
      </c>
      <c r="D25" s="262" t="s">
        <v>77</v>
      </c>
      <c r="E25" s="281" t="s">
        <v>181</v>
      </c>
      <c r="F25" s="262" t="s">
        <v>78</v>
      </c>
      <c r="G25" s="263"/>
      <c r="H25" s="253"/>
      <c r="I25" s="264">
        <v>1</v>
      </c>
      <c r="J25" s="368">
        <v>5.5E-2</v>
      </c>
      <c r="K25" s="352"/>
      <c r="L25" s="374">
        <f t="shared" si="1"/>
        <v>0</v>
      </c>
      <c r="M25" s="223">
        <f t="shared" si="2"/>
        <v>0</v>
      </c>
      <c r="N25" s="224"/>
    </row>
    <row r="26" spans="2:14" s="161" customFormat="1" x14ac:dyDescent="0.25">
      <c r="B26" s="280"/>
      <c r="C26" s="225">
        <v>13</v>
      </c>
      <c r="D26" s="110" t="s">
        <v>80</v>
      </c>
      <c r="E26" s="282"/>
      <c r="F26" s="110" t="s">
        <v>81</v>
      </c>
      <c r="G26" s="191"/>
      <c r="H26" s="179"/>
      <c r="I26" s="147">
        <v>1</v>
      </c>
      <c r="J26" s="366">
        <v>5.5E-2</v>
      </c>
      <c r="K26" s="350"/>
      <c r="L26" s="371">
        <f t="shared" si="1"/>
        <v>0</v>
      </c>
      <c r="M26" s="182">
        <f t="shared" si="2"/>
        <v>0</v>
      </c>
      <c r="N26" s="226"/>
    </row>
    <row r="27" spans="2:14" s="161" customFormat="1" ht="15.75" thickBot="1" x14ac:dyDescent="0.3">
      <c r="B27" s="280"/>
      <c r="C27" s="227">
        <v>14</v>
      </c>
      <c r="D27" s="265" t="s">
        <v>82</v>
      </c>
      <c r="E27" s="283"/>
      <c r="F27" s="265" t="s">
        <v>78</v>
      </c>
      <c r="G27" s="266"/>
      <c r="H27" s="257"/>
      <c r="I27" s="267">
        <v>1</v>
      </c>
      <c r="J27" s="369">
        <v>5.5E-2</v>
      </c>
      <c r="K27" s="353"/>
      <c r="L27" s="375">
        <f t="shared" si="1"/>
        <v>0</v>
      </c>
      <c r="M27" s="232">
        <f t="shared" si="2"/>
        <v>0</v>
      </c>
      <c r="N27" s="233"/>
    </row>
    <row r="28" spans="2:14" s="161" customFormat="1" x14ac:dyDescent="0.25">
      <c r="B28" s="280"/>
      <c r="C28" s="218">
        <v>15</v>
      </c>
      <c r="D28" s="262" t="s">
        <v>77</v>
      </c>
      <c r="E28" s="284" t="s">
        <v>180</v>
      </c>
      <c r="F28" s="262" t="s">
        <v>78</v>
      </c>
      <c r="G28" s="263"/>
      <c r="H28" s="253"/>
      <c r="I28" s="264">
        <v>1</v>
      </c>
      <c r="J28" s="368">
        <v>5.5E-2</v>
      </c>
      <c r="K28" s="352"/>
      <c r="L28" s="374">
        <f t="shared" si="1"/>
        <v>0</v>
      </c>
      <c r="M28" s="223">
        <f t="shared" si="2"/>
        <v>0</v>
      </c>
      <c r="N28" s="224"/>
    </row>
    <row r="29" spans="2:14" s="161" customFormat="1" x14ac:dyDescent="0.25">
      <c r="B29" s="280"/>
      <c r="C29" s="225">
        <v>16</v>
      </c>
      <c r="D29" s="110" t="s">
        <v>80</v>
      </c>
      <c r="E29" s="285"/>
      <c r="F29" s="110" t="s">
        <v>81</v>
      </c>
      <c r="G29" s="191"/>
      <c r="H29" s="179"/>
      <c r="I29" s="147">
        <v>1</v>
      </c>
      <c r="J29" s="366">
        <v>5.5E-2</v>
      </c>
      <c r="K29" s="350"/>
      <c r="L29" s="371">
        <f t="shared" si="1"/>
        <v>0</v>
      </c>
      <c r="M29" s="182">
        <f t="shared" si="2"/>
        <v>0</v>
      </c>
      <c r="N29" s="226"/>
    </row>
    <row r="30" spans="2:14" s="161" customFormat="1" ht="15.75" thickBot="1" x14ac:dyDescent="0.3">
      <c r="B30" s="280"/>
      <c r="C30" s="227">
        <v>17</v>
      </c>
      <c r="D30" s="265" t="s">
        <v>82</v>
      </c>
      <c r="E30" s="286"/>
      <c r="F30" s="265" t="s">
        <v>78</v>
      </c>
      <c r="G30" s="266"/>
      <c r="H30" s="257"/>
      <c r="I30" s="267">
        <v>1</v>
      </c>
      <c r="J30" s="369">
        <v>5.5E-2</v>
      </c>
      <c r="K30" s="353"/>
      <c r="L30" s="375">
        <f t="shared" si="1"/>
        <v>0</v>
      </c>
      <c r="M30" s="232">
        <f t="shared" si="2"/>
        <v>0</v>
      </c>
      <c r="N30" s="233"/>
    </row>
    <row r="31" spans="2:14" x14ac:dyDescent="0.25">
      <c r="B31" s="279"/>
      <c r="C31" s="212"/>
      <c r="D31" s="268"/>
      <c r="E31" s="258"/>
      <c r="F31" s="268"/>
      <c r="G31" s="269"/>
      <c r="H31" s="261"/>
      <c r="I31" s="212"/>
      <c r="J31" s="370"/>
      <c r="K31" s="354"/>
      <c r="L31" s="373">
        <f t="shared" si="1"/>
        <v>0</v>
      </c>
      <c r="M31" s="217">
        <f t="shared" si="2"/>
        <v>0</v>
      </c>
      <c r="N31" s="213"/>
    </row>
    <row r="32" spans="2:14" ht="15.75" thickBot="1" x14ac:dyDescent="0.3">
      <c r="B32" s="1"/>
      <c r="C32" s="1"/>
      <c r="D32" s="1"/>
      <c r="E32" s="162"/>
      <c r="F32" s="1"/>
      <c r="G32" s="1"/>
      <c r="H32" s="1"/>
      <c r="I32" s="1"/>
      <c r="J32" s="1"/>
      <c r="K32" s="1"/>
      <c r="L32" s="1"/>
      <c r="M32" s="1"/>
    </row>
    <row r="33" spans="2:23" s="161" customFormat="1" x14ac:dyDescent="0.25">
      <c r="B33" s="162"/>
      <c r="C33" s="162"/>
      <c r="D33" s="344" t="s">
        <v>184</v>
      </c>
      <c r="E33" s="35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  <c r="T33" s="345"/>
      <c r="U33" s="345"/>
      <c r="V33" s="345"/>
      <c r="W33" s="345"/>
    </row>
    <row r="34" spans="2:23" s="161" customFormat="1" x14ac:dyDescent="0.25">
      <c r="B34" s="162"/>
      <c r="C34" s="162"/>
      <c r="D34" s="347"/>
      <c r="E34" s="356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  <c r="T34" s="345"/>
      <c r="U34" s="345"/>
      <c r="V34" s="345"/>
      <c r="W34" s="345"/>
    </row>
    <row r="35" spans="2:23" s="161" customFormat="1" ht="15.75" thickBot="1" x14ac:dyDescent="0.3">
      <c r="B35" s="162"/>
      <c r="C35" s="162"/>
      <c r="D35" s="348"/>
      <c r="E35" s="357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</row>
    <row r="36" spans="2:23" s="161" customFormat="1" x14ac:dyDescent="0.25">
      <c r="B36" s="162"/>
      <c r="C36" s="162"/>
      <c r="D36" s="349"/>
      <c r="E36" s="349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</row>
    <row r="37" spans="2:23" ht="15" customHeight="1" x14ac:dyDescent="0.25">
      <c r="B37" s="15" t="s">
        <v>13</v>
      </c>
      <c r="C37" s="15"/>
      <c r="D37" s="15"/>
      <c r="E37" s="189"/>
      <c r="F37" s="15"/>
      <c r="G37" s="15"/>
      <c r="H37" s="15"/>
      <c r="I37" s="15" t="s">
        <v>12</v>
      </c>
      <c r="J37" s="15"/>
      <c r="K37" s="15"/>
      <c r="L37" s="1"/>
      <c r="M37" s="1"/>
    </row>
    <row r="38" spans="2:23" x14ac:dyDescent="0.25">
      <c r="B38" s="15" t="s">
        <v>89</v>
      </c>
      <c r="C38" s="15"/>
      <c r="D38" s="15"/>
      <c r="E38" s="189"/>
      <c r="F38" s="15"/>
      <c r="G38" s="15"/>
      <c r="H38" s="15"/>
      <c r="I38" s="15"/>
      <c r="J38" s="15"/>
      <c r="K38" s="15"/>
      <c r="L38" s="1"/>
      <c r="M38" s="1"/>
    </row>
    <row r="39" spans="2:23" x14ac:dyDescent="0.25">
      <c r="B39" s="15"/>
      <c r="C39" s="15"/>
      <c r="D39" s="15"/>
      <c r="E39" s="189"/>
      <c r="F39" s="15"/>
      <c r="G39" s="15"/>
      <c r="H39" s="15"/>
      <c r="I39" s="15" t="s">
        <v>9</v>
      </c>
      <c r="J39" s="15"/>
      <c r="K39" s="15"/>
      <c r="L39" s="1"/>
      <c r="M39" s="1"/>
    </row>
    <row r="40" spans="2:23" x14ac:dyDescent="0.25">
      <c r="B40" s="15"/>
      <c r="C40" s="15"/>
      <c r="D40" s="15"/>
      <c r="E40" s="189"/>
      <c r="F40" s="15"/>
      <c r="G40" s="15"/>
      <c r="H40" s="15"/>
      <c r="I40" s="15" t="s">
        <v>10</v>
      </c>
      <c r="J40" s="15"/>
      <c r="K40" s="15"/>
      <c r="L40" s="1"/>
      <c r="M40" s="1"/>
    </row>
    <row r="41" spans="2:23" x14ac:dyDescent="0.25">
      <c r="B41" s="15" t="s">
        <v>14</v>
      </c>
      <c r="C41" s="15"/>
      <c r="D41" s="15"/>
      <c r="E41" s="189"/>
      <c r="F41" s="15"/>
      <c r="G41" s="15"/>
      <c r="H41" s="15"/>
      <c r="I41" s="15" t="s">
        <v>11</v>
      </c>
      <c r="J41" s="15"/>
      <c r="K41" s="15"/>
      <c r="L41" s="1"/>
      <c r="M41" s="1"/>
    </row>
    <row r="42" spans="2:23" x14ac:dyDescent="0.25">
      <c r="B42" s="15"/>
      <c r="C42" s="15"/>
      <c r="D42" s="15"/>
      <c r="E42" s="189"/>
      <c r="F42" s="15"/>
      <c r="G42" s="15"/>
      <c r="H42" s="15"/>
      <c r="I42" s="15"/>
      <c r="J42" s="15"/>
      <c r="K42" s="15"/>
      <c r="L42" s="1"/>
      <c r="M42" s="1"/>
    </row>
    <row r="43" spans="2:23" x14ac:dyDescent="0.25">
      <c r="B43" s="1"/>
      <c r="C43" s="1"/>
      <c r="D43" s="1"/>
      <c r="E43" s="162"/>
      <c r="F43" s="1"/>
      <c r="G43" s="1"/>
      <c r="H43" s="1"/>
      <c r="I43" s="1"/>
      <c r="J43" s="1"/>
      <c r="K43" s="1"/>
      <c r="L43" s="1"/>
      <c r="M43" s="1"/>
    </row>
    <row r="44" spans="2:23" x14ac:dyDescent="0.25">
      <c r="B44" s="81" t="s">
        <v>148</v>
      </c>
      <c r="G44" s="60"/>
      <c r="H44" s="60"/>
    </row>
  </sheetData>
  <mergeCells count="6">
    <mergeCell ref="D33:D35"/>
    <mergeCell ref="E33:E35"/>
    <mergeCell ref="B3:M3"/>
    <mergeCell ref="B14:B31"/>
    <mergeCell ref="E25:E27"/>
    <mergeCell ref="E28:E30"/>
  </mergeCells>
  <pageMargins left="0.7" right="0.7" top="0.75" bottom="0.75" header="0.3" footer="0.3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46"/>
  <sheetViews>
    <sheetView workbookViewId="0">
      <selection activeCell="A5" sqref="A5:E6"/>
    </sheetView>
  </sheetViews>
  <sheetFormatPr baseColWidth="10" defaultRowHeight="15" x14ac:dyDescent="0.25"/>
  <cols>
    <col min="3" max="3" width="66.7109375" customWidth="1"/>
    <col min="4" max="4" width="34.140625" style="161" customWidth="1"/>
    <col min="6" max="7" width="16.5703125" customWidth="1"/>
    <col min="8" max="8" width="11.7109375" customWidth="1"/>
    <col min="12" max="12" width="17.28515625" customWidth="1"/>
  </cols>
  <sheetData>
    <row r="1" spans="1:13" ht="15.75" thickBot="1" x14ac:dyDescent="0.3">
      <c r="A1" s="142"/>
      <c r="B1" s="142"/>
      <c r="C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18.75" thickBot="1" x14ac:dyDescent="0.3">
      <c r="A2" s="309" t="s">
        <v>0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1"/>
      <c r="M2" s="142"/>
    </row>
    <row r="3" spans="1:13" x14ac:dyDescent="0.25">
      <c r="A3" s="143"/>
      <c r="B3" s="143"/>
      <c r="C3" s="143"/>
      <c r="D3" s="162"/>
      <c r="E3" s="143"/>
      <c r="F3" s="143"/>
      <c r="G3" s="143"/>
      <c r="H3" s="143"/>
      <c r="I3" s="143"/>
      <c r="J3" s="143"/>
      <c r="K3" s="143"/>
      <c r="L3" s="143"/>
      <c r="M3" s="142"/>
    </row>
    <row r="4" spans="1:13" x14ac:dyDescent="0.25">
      <c r="A4" s="143"/>
      <c r="B4" s="143"/>
      <c r="C4" s="143"/>
      <c r="D4" s="162"/>
      <c r="E4" s="143"/>
      <c r="F4" s="143"/>
      <c r="G4" s="143"/>
      <c r="H4" s="143"/>
      <c r="I4" s="143"/>
      <c r="J4" s="143"/>
      <c r="K4" s="143"/>
      <c r="L4" s="143"/>
      <c r="M4" s="142"/>
    </row>
    <row r="5" spans="1:13" x14ac:dyDescent="0.25">
      <c r="A5" s="163" t="s">
        <v>185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9"/>
      <c r="M5" s="142"/>
    </row>
    <row r="6" spans="1:13" x14ac:dyDescent="0.25">
      <c r="A6" s="166" t="s">
        <v>186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1"/>
      <c r="M6" s="142"/>
    </row>
    <row r="7" spans="1:13" x14ac:dyDescent="0.25">
      <c r="A7" s="152" t="s">
        <v>15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4"/>
      <c r="M7" s="142"/>
    </row>
    <row r="8" spans="1:13" x14ac:dyDescent="0.25">
      <c r="A8" s="143"/>
      <c r="B8" s="143"/>
      <c r="C8" s="143"/>
      <c r="D8" s="162"/>
      <c r="E8" s="143"/>
      <c r="F8" s="143"/>
      <c r="G8" s="143"/>
      <c r="H8" s="143"/>
      <c r="I8" s="143"/>
      <c r="J8" s="143"/>
      <c r="K8" s="143"/>
      <c r="L8" s="143"/>
      <c r="M8" s="142"/>
    </row>
    <row r="9" spans="1:13" x14ac:dyDescent="0.25">
      <c r="A9" s="143"/>
      <c r="B9" s="143"/>
      <c r="C9" s="143"/>
      <c r="D9" s="162"/>
      <c r="E9" s="143"/>
      <c r="F9" s="143"/>
      <c r="G9" s="143"/>
      <c r="H9" s="143"/>
      <c r="I9" s="143"/>
      <c r="J9" s="143"/>
      <c r="K9" s="143"/>
      <c r="L9" s="143"/>
      <c r="M9" s="142"/>
    </row>
    <row r="10" spans="1:13" x14ac:dyDescent="0.25">
      <c r="A10" s="145" t="s">
        <v>145</v>
      </c>
      <c r="B10" s="143"/>
      <c r="C10" s="143"/>
      <c r="D10" s="162"/>
      <c r="E10" s="143"/>
      <c r="F10" s="143"/>
      <c r="G10" s="143"/>
      <c r="H10" s="143"/>
      <c r="I10" s="143"/>
      <c r="J10" s="143"/>
      <c r="K10" s="143"/>
      <c r="L10" s="143" t="s">
        <v>8</v>
      </c>
      <c r="M10" s="142"/>
    </row>
    <row r="11" spans="1:13" x14ac:dyDescent="0.25">
      <c r="A11" s="143"/>
      <c r="B11" s="143"/>
      <c r="C11" s="143"/>
      <c r="D11" s="162"/>
      <c r="E11" s="143"/>
      <c r="F11" s="143"/>
      <c r="G11" s="143"/>
      <c r="H11" s="143"/>
      <c r="I11" s="143"/>
      <c r="J11" s="143"/>
      <c r="K11" s="143"/>
      <c r="L11" s="143"/>
      <c r="M11" s="142"/>
    </row>
    <row r="12" spans="1:13" ht="71.25" x14ac:dyDescent="0.25">
      <c r="A12" s="144" t="s">
        <v>1</v>
      </c>
      <c r="B12" s="144" t="s">
        <v>2</v>
      </c>
      <c r="C12" s="144" t="s">
        <v>7</v>
      </c>
      <c r="D12" s="175" t="s">
        <v>182</v>
      </c>
      <c r="E12" s="144" t="s">
        <v>3</v>
      </c>
      <c r="F12" s="144" t="s">
        <v>127</v>
      </c>
      <c r="G12" s="144" t="s">
        <v>134</v>
      </c>
      <c r="H12" s="144" t="s">
        <v>126</v>
      </c>
      <c r="I12" s="144" t="s">
        <v>4</v>
      </c>
      <c r="J12" s="144" t="s">
        <v>5</v>
      </c>
      <c r="K12" s="144" t="s">
        <v>6</v>
      </c>
      <c r="L12" s="144" t="s">
        <v>17</v>
      </c>
      <c r="M12" s="144" t="s">
        <v>18</v>
      </c>
    </row>
    <row r="13" spans="1:13" x14ac:dyDescent="0.25">
      <c r="A13" s="297">
        <v>10</v>
      </c>
      <c r="B13" s="147">
        <v>1</v>
      </c>
      <c r="C13" s="146" t="s">
        <v>73</v>
      </c>
      <c r="D13" s="181"/>
      <c r="E13" s="147" t="s">
        <v>28</v>
      </c>
      <c r="F13" s="159">
        <v>71000</v>
      </c>
      <c r="G13" s="160">
        <f>F13*2</f>
        <v>142000</v>
      </c>
      <c r="H13" s="144">
        <v>1</v>
      </c>
      <c r="I13" s="366">
        <v>5.5E-2</v>
      </c>
      <c r="J13" s="350"/>
      <c r="K13" s="371">
        <f>IF(I13=5.5%,J13*105.5/100,IF(I13=10%,J13*110/100,IF(I13=20%,J13*120/100,0)))</f>
        <v>0</v>
      </c>
      <c r="L13" s="157">
        <f>J13*G13</f>
        <v>0</v>
      </c>
      <c r="M13" s="146"/>
    </row>
    <row r="14" spans="1:13" x14ac:dyDescent="0.25">
      <c r="A14" s="308"/>
      <c r="B14" s="147">
        <v>2</v>
      </c>
      <c r="C14" s="146" t="s">
        <v>29</v>
      </c>
      <c r="D14" s="181"/>
      <c r="E14" s="147" t="s">
        <v>28</v>
      </c>
      <c r="F14" s="159">
        <v>5000</v>
      </c>
      <c r="G14" s="160">
        <f t="shared" ref="G14:G19" si="0">F14*2</f>
        <v>10000</v>
      </c>
      <c r="H14" s="144">
        <v>1</v>
      </c>
      <c r="I14" s="366">
        <v>5.5E-2</v>
      </c>
      <c r="J14" s="350"/>
      <c r="K14" s="371">
        <f>IF(I14=5.5%,J14*105.5/100,IF(I14=10%,J14*110/100,IF(I14=20%,J14*120/100,0)))</f>
        <v>0</v>
      </c>
      <c r="L14" s="157">
        <f t="shared" ref="L14:L34" si="1">J14*G14</f>
        <v>0</v>
      </c>
      <c r="M14" s="146"/>
    </row>
    <row r="15" spans="1:13" x14ac:dyDescent="0.25">
      <c r="A15" s="308"/>
      <c r="B15" s="147">
        <v>3</v>
      </c>
      <c r="C15" s="146" t="s">
        <v>132</v>
      </c>
      <c r="D15" s="181"/>
      <c r="E15" s="147" t="s">
        <v>28</v>
      </c>
      <c r="F15" s="159">
        <v>100</v>
      </c>
      <c r="G15" s="160">
        <f t="shared" si="0"/>
        <v>200</v>
      </c>
      <c r="H15" s="144">
        <v>1</v>
      </c>
      <c r="I15" s="366">
        <v>5.5E-2</v>
      </c>
      <c r="J15" s="350"/>
      <c r="K15" s="371">
        <f>IF(I15=5.5%,J15*105.5/100,IF(I15=10%,J15*110/100,IF(I15=20%,J15*120/100,0)))</f>
        <v>0</v>
      </c>
      <c r="L15" s="157">
        <f t="shared" si="1"/>
        <v>0</v>
      </c>
      <c r="M15" s="146"/>
    </row>
    <row r="16" spans="1:13" x14ac:dyDescent="0.25">
      <c r="A16" s="308"/>
      <c r="B16" s="147">
        <v>4</v>
      </c>
      <c r="C16" s="146" t="s">
        <v>30</v>
      </c>
      <c r="D16" s="181"/>
      <c r="E16" s="147" t="s">
        <v>28</v>
      </c>
      <c r="F16" s="159">
        <v>16000</v>
      </c>
      <c r="G16" s="160">
        <f t="shared" si="0"/>
        <v>32000</v>
      </c>
      <c r="H16" s="144">
        <v>1</v>
      </c>
      <c r="I16" s="366">
        <v>5.5E-2</v>
      </c>
      <c r="J16" s="350"/>
      <c r="K16" s="371">
        <f>IF(I16=5.5%,J16*105.5/100,IF(I16=10%,J16*110/100,IF(I16=20%,J16*120/100,0)))</f>
        <v>0</v>
      </c>
      <c r="L16" s="157">
        <f t="shared" si="1"/>
        <v>0</v>
      </c>
      <c r="M16" s="146"/>
    </row>
    <row r="17" spans="1:13" x14ac:dyDescent="0.25">
      <c r="A17" s="308"/>
      <c r="B17" s="147">
        <v>5</v>
      </c>
      <c r="C17" s="146" t="s">
        <v>151</v>
      </c>
      <c r="D17" s="181"/>
      <c r="E17" s="147" t="s">
        <v>28</v>
      </c>
      <c r="F17" s="158">
        <v>140</v>
      </c>
      <c r="G17" s="160">
        <f t="shared" si="0"/>
        <v>280</v>
      </c>
      <c r="H17" s="147">
        <v>2</v>
      </c>
      <c r="I17" s="366">
        <v>5.5E-2</v>
      </c>
      <c r="J17" s="350"/>
      <c r="K17" s="371">
        <f>IF(I17=5.5%,J17*105.5/100,IF(I17=10%,J17*110/100,IF(I17=20%,J17*120/100,0)))</f>
        <v>0</v>
      </c>
      <c r="L17" s="157">
        <f t="shared" si="1"/>
        <v>0</v>
      </c>
      <c r="M17" s="146"/>
    </row>
    <row r="18" spans="1:13" x14ac:dyDescent="0.25">
      <c r="A18" s="308"/>
      <c r="B18" s="147">
        <v>6</v>
      </c>
      <c r="C18" s="146" t="s">
        <v>25</v>
      </c>
      <c r="D18" s="181"/>
      <c r="E18" s="156" t="s">
        <v>28</v>
      </c>
      <c r="F18" s="158">
        <v>100</v>
      </c>
      <c r="G18" s="160">
        <f t="shared" si="0"/>
        <v>200</v>
      </c>
      <c r="H18" s="144">
        <v>1</v>
      </c>
      <c r="I18" s="366">
        <v>5.5E-2</v>
      </c>
      <c r="J18" s="350"/>
      <c r="K18" s="371">
        <f>IF(I18=5.5%,J18*105.5/100,IF(I18=10%,J18*110/100,IF(I18=20%,J18*120/100,0)))</f>
        <v>0</v>
      </c>
      <c r="L18" s="157">
        <f t="shared" si="1"/>
        <v>0</v>
      </c>
      <c r="M18" s="146"/>
    </row>
    <row r="19" spans="1:13" s="161" customFormat="1" x14ac:dyDescent="0.25">
      <c r="A19" s="308"/>
      <c r="B19" s="147">
        <v>7</v>
      </c>
      <c r="C19" s="181" t="s">
        <v>152</v>
      </c>
      <c r="D19" s="181"/>
      <c r="E19" s="177" t="s">
        <v>28</v>
      </c>
      <c r="F19" s="181">
        <v>20</v>
      </c>
      <c r="G19" s="160">
        <f t="shared" si="0"/>
        <v>40</v>
      </c>
      <c r="H19" s="175">
        <v>1</v>
      </c>
      <c r="I19" s="366">
        <v>5.5E-2</v>
      </c>
      <c r="J19" s="350"/>
      <c r="K19" s="371">
        <f>IF(I19=5.5%,J19*105.5/100,IF(I19=10%,J19*110/100,IF(I19=20%,J19*120/100,0)))</f>
        <v>0</v>
      </c>
      <c r="L19" s="182">
        <f t="shared" si="1"/>
        <v>0</v>
      </c>
      <c r="M19" s="181"/>
    </row>
    <row r="20" spans="1:13" s="161" customFormat="1" ht="15.75" thickBot="1" x14ac:dyDescent="0.3">
      <c r="A20" s="308"/>
      <c r="B20" s="206">
        <v>8</v>
      </c>
      <c r="C20" s="207" t="s">
        <v>153</v>
      </c>
      <c r="D20" s="207"/>
      <c r="E20" s="206" t="s">
        <v>28</v>
      </c>
      <c r="F20" s="207">
        <v>10</v>
      </c>
      <c r="G20" s="207">
        <f t="shared" ref="G20" si="2">F20*2</f>
        <v>20</v>
      </c>
      <c r="H20" s="207"/>
      <c r="I20" s="367">
        <v>5.5E-2</v>
      </c>
      <c r="J20" s="351"/>
      <c r="K20" s="372">
        <f>IF(I20=5.5%,J20*105.5/100,IF(I20=10%,J20*110/100,IF(I20=20%,J20*120/100,0)))</f>
        <v>0</v>
      </c>
      <c r="L20" s="211">
        <f t="shared" si="1"/>
        <v>0</v>
      </c>
      <c r="M20" s="207"/>
    </row>
    <row r="21" spans="1:13" s="161" customFormat="1" ht="28.5" customHeight="1" x14ac:dyDescent="0.25">
      <c r="A21" s="289"/>
      <c r="B21" s="218">
        <v>9</v>
      </c>
      <c r="C21" s="219" t="s">
        <v>73</v>
      </c>
      <c r="D21" s="281" t="s">
        <v>183</v>
      </c>
      <c r="E21" s="220" t="s">
        <v>28</v>
      </c>
      <c r="F21" s="219"/>
      <c r="G21" s="222"/>
      <c r="H21" s="237">
        <v>1</v>
      </c>
      <c r="I21" s="368">
        <v>5.5E-2</v>
      </c>
      <c r="J21" s="352"/>
      <c r="K21" s="374">
        <f>IF(I21=5.5%,J21*105.5/100,IF(I21=10%,J21*110/100,IF(I21=20%,J21*120/100,0)))</f>
        <v>0</v>
      </c>
      <c r="L21" s="223">
        <f t="shared" si="1"/>
        <v>0</v>
      </c>
      <c r="M21" s="224"/>
    </row>
    <row r="22" spans="1:13" s="161" customFormat="1" x14ac:dyDescent="0.25">
      <c r="A22" s="289"/>
      <c r="B22" s="225">
        <v>10</v>
      </c>
      <c r="C22" s="181" t="s">
        <v>29</v>
      </c>
      <c r="D22" s="282"/>
      <c r="E22" s="177" t="s">
        <v>28</v>
      </c>
      <c r="F22" s="181"/>
      <c r="G22" s="160"/>
      <c r="H22" s="175">
        <v>1</v>
      </c>
      <c r="I22" s="366">
        <v>5.5E-2</v>
      </c>
      <c r="J22" s="350"/>
      <c r="K22" s="371">
        <f>IF(I22=5.5%,J22*105.5/100,IF(I22=10%,J22*110/100,IF(I22=20%,J22*120/100,0)))</f>
        <v>0</v>
      </c>
      <c r="L22" s="182">
        <f t="shared" si="1"/>
        <v>0</v>
      </c>
      <c r="M22" s="226"/>
    </row>
    <row r="23" spans="1:13" s="161" customFormat="1" x14ac:dyDescent="0.25">
      <c r="A23" s="289"/>
      <c r="B23" s="225">
        <v>11</v>
      </c>
      <c r="C23" s="181" t="s">
        <v>25</v>
      </c>
      <c r="D23" s="282"/>
      <c r="E23" s="177" t="s">
        <v>28</v>
      </c>
      <c r="F23" s="181"/>
      <c r="G23" s="160"/>
      <c r="H23" s="175">
        <v>1</v>
      </c>
      <c r="I23" s="366">
        <v>5.5E-2</v>
      </c>
      <c r="J23" s="350"/>
      <c r="K23" s="371">
        <f>IF(I23=5.5%,J23*105.5/100,IF(I23=10%,J23*110/100,IF(I23=20%,J23*120/100,0)))</f>
        <v>0</v>
      </c>
      <c r="L23" s="182">
        <f t="shared" si="1"/>
        <v>0</v>
      </c>
      <c r="M23" s="226"/>
    </row>
    <row r="24" spans="1:13" s="161" customFormat="1" x14ac:dyDescent="0.25">
      <c r="A24" s="289"/>
      <c r="B24" s="225">
        <v>12</v>
      </c>
      <c r="C24" s="181" t="s">
        <v>152</v>
      </c>
      <c r="D24" s="282"/>
      <c r="E24" s="177" t="s">
        <v>28</v>
      </c>
      <c r="F24" s="181"/>
      <c r="G24" s="160"/>
      <c r="H24" s="175">
        <v>1</v>
      </c>
      <c r="I24" s="366">
        <v>5.5E-2</v>
      </c>
      <c r="J24" s="350"/>
      <c r="K24" s="371">
        <f>IF(I24=5.5%,J24*105.5/100,IF(I24=10%,J24*110/100,IF(I24=20%,J24*120/100,0)))</f>
        <v>0</v>
      </c>
      <c r="L24" s="182">
        <f t="shared" si="1"/>
        <v>0</v>
      </c>
      <c r="M24" s="226"/>
    </row>
    <row r="25" spans="1:13" s="161" customFormat="1" ht="15.75" thickBot="1" x14ac:dyDescent="0.3">
      <c r="A25" s="289"/>
      <c r="B25" s="227">
        <v>13</v>
      </c>
      <c r="C25" s="228" t="s">
        <v>153</v>
      </c>
      <c r="D25" s="283"/>
      <c r="E25" s="229" t="s">
        <v>28</v>
      </c>
      <c r="F25" s="228"/>
      <c r="G25" s="231"/>
      <c r="H25" s="238">
        <v>1</v>
      </c>
      <c r="I25" s="369">
        <v>5.5E-2</v>
      </c>
      <c r="J25" s="353"/>
      <c r="K25" s="375">
        <f>IF(I25=5.5%,J25*105.5/100,IF(I25=10%,J25*110/100,IF(I25=20%,J25*120/100,0)))</f>
        <v>0</v>
      </c>
      <c r="L25" s="232">
        <f t="shared" si="1"/>
        <v>0</v>
      </c>
      <c r="M25" s="233"/>
    </row>
    <row r="26" spans="1:13" s="161" customFormat="1" x14ac:dyDescent="0.25">
      <c r="A26" s="289"/>
      <c r="B26" s="218">
        <v>14</v>
      </c>
      <c r="C26" s="219" t="s">
        <v>73</v>
      </c>
      <c r="D26" s="321" t="s">
        <v>180</v>
      </c>
      <c r="E26" s="220" t="s">
        <v>28</v>
      </c>
      <c r="F26" s="219"/>
      <c r="G26" s="222"/>
      <c r="H26" s="237">
        <v>1</v>
      </c>
      <c r="I26" s="368">
        <v>5.5E-2</v>
      </c>
      <c r="J26" s="352"/>
      <c r="K26" s="374">
        <f>IF(I26=5.5%,J26*105.5/100,IF(I26=10%,J26*110/100,IF(I26=20%,J26*120/100,0)))</f>
        <v>0</v>
      </c>
      <c r="L26" s="223">
        <f t="shared" si="1"/>
        <v>0</v>
      </c>
      <c r="M26" s="224"/>
    </row>
    <row r="27" spans="1:13" s="161" customFormat="1" x14ac:dyDescent="0.25">
      <c r="A27" s="289"/>
      <c r="B27" s="225">
        <v>15</v>
      </c>
      <c r="C27" s="181" t="s">
        <v>29</v>
      </c>
      <c r="D27" s="322"/>
      <c r="E27" s="177" t="s">
        <v>28</v>
      </c>
      <c r="F27" s="181"/>
      <c r="G27" s="160"/>
      <c r="H27" s="175">
        <v>1</v>
      </c>
      <c r="I27" s="366">
        <v>5.5E-2</v>
      </c>
      <c r="J27" s="350"/>
      <c r="K27" s="371">
        <f>IF(I27=5.5%,J27*105.5/100,IF(I27=10%,J27*110/100,IF(I27=20%,J27*120/100,0)))</f>
        <v>0</v>
      </c>
      <c r="L27" s="182">
        <f t="shared" si="1"/>
        <v>0</v>
      </c>
      <c r="M27" s="226"/>
    </row>
    <row r="28" spans="1:13" s="161" customFormat="1" x14ac:dyDescent="0.25">
      <c r="A28" s="289"/>
      <c r="B28" s="225">
        <v>16</v>
      </c>
      <c r="C28" s="181" t="s">
        <v>25</v>
      </c>
      <c r="D28" s="322"/>
      <c r="E28" s="177" t="s">
        <v>28</v>
      </c>
      <c r="F28" s="181"/>
      <c r="G28" s="160"/>
      <c r="H28" s="175">
        <v>1</v>
      </c>
      <c r="I28" s="366">
        <v>5.5E-2</v>
      </c>
      <c r="J28" s="350"/>
      <c r="K28" s="371">
        <f>IF(I28=5.5%,J28*105.5/100,IF(I28=10%,J28*110/100,IF(I28=20%,J28*120/100,0)))</f>
        <v>0</v>
      </c>
      <c r="L28" s="182">
        <f t="shared" si="1"/>
        <v>0</v>
      </c>
      <c r="M28" s="226"/>
    </row>
    <row r="29" spans="1:13" s="161" customFormat="1" x14ac:dyDescent="0.25">
      <c r="A29" s="289"/>
      <c r="B29" s="225">
        <v>17</v>
      </c>
      <c r="C29" s="181" t="s">
        <v>152</v>
      </c>
      <c r="D29" s="322"/>
      <c r="E29" s="177" t="s">
        <v>28</v>
      </c>
      <c r="F29" s="181"/>
      <c r="G29" s="160"/>
      <c r="H29" s="175">
        <v>1</v>
      </c>
      <c r="I29" s="366">
        <v>5.5E-2</v>
      </c>
      <c r="J29" s="350"/>
      <c r="K29" s="371">
        <f>IF(I29=5.5%,J29*105.5/100,IF(I29=10%,J29*110/100,IF(I29=20%,J29*120/100,0)))</f>
        <v>0</v>
      </c>
      <c r="L29" s="182">
        <f t="shared" si="1"/>
        <v>0</v>
      </c>
      <c r="M29" s="226"/>
    </row>
    <row r="30" spans="1:13" s="161" customFormat="1" ht="15.75" thickBot="1" x14ac:dyDescent="0.3">
      <c r="A30" s="289"/>
      <c r="B30" s="227">
        <v>18</v>
      </c>
      <c r="C30" s="228" t="s">
        <v>153</v>
      </c>
      <c r="D30" s="323"/>
      <c r="E30" s="229" t="s">
        <v>28</v>
      </c>
      <c r="F30" s="228"/>
      <c r="G30" s="231"/>
      <c r="H30" s="238">
        <v>1</v>
      </c>
      <c r="I30" s="369">
        <v>5.5E-2</v>
      </c>
      <c r="J30" s="353"/>
      <c r="K30" s="375">
        <f>IF(I30=5.5%,J30*105.5/100,IF(I30=10%,J30*110/100,IF(I30=20%,J30*120/100,0)))</f>
        <v>0</v>
      </c>
      <c r="L30" s="232">
        <f t="shared" si="1"/>
        <v>0</v>
      </c>
      <c r="M30" s="233"/>
    </row>
    <row r="31" spans="1:13" s="161" customFormat="1" x14ac:dyDescent="0.25">
      <c r="A31" s="308"/>
      <c r="B31" s="212"/>
      <c r="C31" s="213"/>
      <c r="D31" s="213"/>
      <c r="E31" s="214"/>
      <c r="F31" s="213"/>
      <c r="G31" s="216"/>
      <c r="H31" s="236"/>
      <c r="I31" s="354"/>
      <c r="J31" s="354"/>
      <c r="K31" s="373">
        <f>IF(I31=5.5%,J31*105.5/100,IF(I31=10%,J31*110/100,IF(I31=20%,J31*120/100,0)))</f>
        <v>0</v>
      </c>
      <c r="L31" s="217">
        <f t="shared" si="1"/>
        <v>0</v>
      </c>
      <c r="M31" s="213"/>
    </row>
    <row r="32" spans="1:13" s="161" customFormat="1" x14ac:dyDescent="0.25">
      <c r="A32" s="308"/>
      <c r="B32" s="147"/>
      <c r="C32" s="181"/>
      <c r="D32" s="181"/>
      <c r="E32" s="177"/>
      <c r="F32" s="181"/>
      <c r="G32" s="160"/>
      <c r="H32" s="175"/>
      <c r="I32" s="350"/>
      <c r="J32" s="350"/>
      <c r="K32" s="371">
        <f>IF(I32=5.5%,J32*105.5/100,IF(I32=10%,J32*110/100,IF(I32=20%,J32*120/100,0)))</f>
        <v>0</v>
      </c>
      <c r="L32" s="182">
        <f t="shared" si="1"/>
        <v>0</v>
      </c>
      <c r="M32" s="181"/>
    </row>
    <row r="33" spans="1:23" s="161" customFormat="1" x14ac:dyDescent="0.25">
      <c r="A33" s="308"/>
      <c r="B33" s="147"/>
      <c r="C33" s="181"/>
      <c r="D33" s="181"/>
      <c r="E33" s="177"/>
      <c r="F33" s="181"/>
      <c r="G33" s="160"/>
      <c r="H33" s="175"/>
      <c r="I33" s="350"/>
      <c r="J33" s="350"/>
      <c r="K33" s="371">
        <f>IF(I33=5.5%,J33*105.5/100,IF(I33=10%,J33*110/100,IF(I33=20%,J33*120/100,0)))</f>
        <v>0</v>
      </c>
      <c r="L33" s="182">
        <f t="shared" si="1"/>
        <v>0</v>
      </c>
      <c r="M33" s="181"/>
    </row>
    <row r="34" spans="1:23" x14ac:dyDescent="0.25">
      <c r="A34" s="308"/>
      <c r="B34" s="147"/>
      <c r="C34" s="146"/>
      <c r="D34" s="181"/>
      <c r="E34" s="146"/>
      <c r="F34" s="158"/>
      <c r="G34" s="158"/>
      <c r="H34" s="146"/>
      <c r="I34" s="350"/>
      <c r="J34" s="350"/>
      <c r="K34" s="371">
        <f>IF(I34=5.5%,J34*105.5/100,IF(I34=10%,J34*110/100,IF(I34=20%,J34*120/100,0)))</f>
        <v>0</v>
      </c>
      <c r="L34" s="157">
        <f t="shared" si="1"/>
        <v>0</v>
      </c>
      <c r="M34" s="146"/>
    </row>
    <row r="35" spans="1:23" ht="15.75" thickBot="1" x14ac:dyDescent="0.3">
      <c r="A35" s="143"/>
      <c r="B35" s="143"/>
      <c r="C35" s="143"/>
      <c r="D35" s="162"/>
      <c r="E35" s="143"/>
      <c r="F35" s="143"/>
      <c r="G35" s="143"/>
      <c r="H35" s="143"/>
      <c r="I35" s="143"/>
      <c r="J35" s="143"/>
      <c r="K35" s="143"/>
      <c r="L35" s="143"/>
      <c r="M35" s="142"/>
    </row>
    <row r="36" spans="1:23" s="161" customFormat="1" x14ac:dyDescent="0.25">
      <c r="B36" s="162"/>
      <c r="C36" s="344" t="s">
        <v>184</v>
      </c>
      <c r="D36" s="35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</row>
    <row r="37" spans="1:23" s="161" customFormat="1" x14ac:dyDescent="0.25">
      <c r="B37" s="162"/>
      <c r="C37" s="347"/>
      <c r="D37" s="356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  <c r="T37" s="345"/>
      <c r="U37" s="345"/>
      <c r="V37" s="345"/>
      <c r="W37" s="345"/>
    </row>
    <row r="38" spans="1:23" s="161" customFormat="1" ht="15.75" thickBot="1" x14ac:dyDescent="0.3">
      <c r="B38" s="162"/>
      <c r="C38" s="348"/>
      <c r="D38" s="357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</row>
    <row r="39" spans="1:23" s="161" customFormat="1" x14ac:dyDescent="0.25">
      <c r="B39" s="162"/>
      <c r="C39" s="162"/>
      <c r="D39" s="349"/>
      <c r="E39" s="349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  <c r="T39" s="345"/>
      <c r="U39" s="345"/>
      <c r="V39" s="345"/>
      <c r="W39" s="345"/>
    </row>
    <row r="40" spans="1:23" x14ac:dyDescent="0.25">
      <c r="A40" s="155" t="s">
        <v>13</v>
      </c>
      <c r="B40" s="155"/>
      <c r="C40" s="155"/>
      <c r="D40" s="189"/>
      <c r="E40" s="155"/>
      <c r="F40" s="155"/>
      <c r="G40" s="155"/>
      <c r="H40" s="155" t="s">
        <v>12</v>
      </c>
      <c r="I40" s="155"/>
      <c r="J40" s="155"/>
      <c r="K40" s="143"/>
      <c r="L40" s="143"/>
      <c r="M40" s="142"/>
    </row>
    <row r="41" spans="1:23" x14ac:dyDescent="0.25">
      <c r="A41" s="155"/>
      <c r="B41" s="155"/>
      <c r="C41" s="155"/>
      <c r="D41" s="189"/>
      <c r="E41" s="155"/>
      <c r="F41" s="155"/>
      <c r="G41" s="155"/>
      <c r="H41" s="155"/>
      <c r="I41" s="155"/>
      <c r="J41" s="155"/>
      <c r="K41" s="143"/>
      <c r="L41" s="143"/>
      <c r="M41" s="142"/>
    </row>
    <row r="42" spans="1:23" x14ac:dyDescent="0.25">
      <c r="A42" s="155"/>
      <c r="B42" s="155"/>
      <c r="C42" s="155"/>
      <c r="D42" s="189"/>
      <c r="E42" s="155"/>
      <c r="F42" s="155"/>
      <c r="G42" s="155"/>
      <c r="H42" s="155" t="s">
        <v>9</v>
      </c>
      <c r="I42" s="155"/>
      <c r="J42" s="155"/>
      <c r="K42" s="143"/>
      <c r="L42" s="143"/>
      <c r="M42" s="142"/>
    </row>
    <row r="43" spans="1:23" x14ac:dyDescent="0.25">
      <c r="A43" s="155"/>
      <c r="B43" s="155"/>
      <c r="C43" s="155"/>
      <c r="D43" s="189"/>
      <c r="E43" s="155"/>
      <c r="F43" s="155"/>
      <c r="G43" s="155"/>
      <c r="H43" s="155" t="s">
        <v>10</v>
      </c>
      <c r="I43" s="155"/>
      <c r="J43" s="155"/>
      <c r="K43" s="143"/>
      <c r="L43" s="143"/>
      <c r="M43" s="142"/>
    </row>
    <row r="44" spans="1:23" x14ac:dyDescent="0.25">
      <c r="A44" s="155" t="s">
        <v>14</v>
      </c>
      <c r="B44" s="155"/>
      <c r="C44" s="155"/>
      <c r="D44" s="189"/>
      <c r="E44" s="155"/>
      <c r="F44" s="155"/>
      <c r="G44" s="155"/>
      <c r="H44" s="155" t="s">
        <v>11</v>
      </c>
      <c r="I44" s="155"/>
      <c r="J44" s="155"/>
      <c r="K44" s="143"/>
      <c r="L44" s="143"/>
      <c r="M44" s="142"/>
    </row>
    <row r="45" spans="1:23" x14ac:dyDescent="0.25">
      <c r="A45" s="155"/>
      <c r="B45" s="155"/>
      <c r="C45" s="155"/>
      <c r="D45" s="189"/>
      <c r="E45" s="155"/>
      <c r="F45" s="155"/>
      <c r="G45" s="155"/>
      <c r="H45" s="155"/>
      <c r="I45" s="155"/>
      <c r="J45" s="155"/>
      <c r="K45" s="143"/>
      <c r="L45" s="143"/>
      <c r="M45" s="142"/>
    </row>
    <row r="46" spans="1:23" x14ac:dyDescent="0.25">
      <c r="A46" s="190" t="s">
        <v>148</v>
      </c>
      <c r="B46" s="142"/>
      <c r="C46" s="142"/>
      <c r="E46" s="142"/>
      <c r="F46" s="142"/>
      <c r="G46" s="142"/>
      <c r="H46" s="142"/>
      <c r="I46" s="142"/>
      <c r="J46" s="142"/>
      <c r="K46" s="142"/>
      <c r="L46" s="142"/>
      <c r="M46" s="142"/>
    </row>
  </sheetData>
  <mergeCells count="6">
    <mergeCell ref="A2:L2"/>
    <mergeCell ref="A13:A34"/>
    <mergeCell ref="D21:D25"/>
    <mergeCell ref="D26:D30"/>
    <mergeCell ref="D36:D38"/>
    <mergeCell ref="C36:C3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W32"/>
  <sheetViews>
    <sheetView workbookViewId="0">
      <selection activeCell="B5" sqref="B5:F6"/>
    </sheetView>
  </sheetViews>
  <sheetFormatPr baseColWidth="10" defaultRowHeight="15" x14ac:dyDescent="0.25"/>
  <cols>
    <col min="4" max="4" width="37.28515625" bestFit="1" customWidth="1"/>
    <col min="5" max="5" width="30.5703125" style="161" customWidth="1"/>
    <col min="7" max="9" width="13.85546875" customWidth="1"/>
    <col min="14" max="14" width="43.5703125" customWidth="1"/>
  </cols>
  <sheetData>
    <row r="1" spans="2:16" x14ac:dyDescent="0.25">
      <c r="F1" s="61"/>
    </row>
    <row r="2" spans="2:16" ht="18" x14ac:dyDescent="0.25">
      <c r="B2" s="278" t="s">
        <v>0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</row>
    <row r="3" spans="2:16" x14ac:dyDescent="0.25">
      <c r="B3" s="1"/>
      <c r="C3" s="1"/>
      <c r="D3" s="1"/>
      <c r="E3" s="162"/>
      <c r="F3" s="1"/>
      <c r="G3" s="1"/>
      <c r="H3" s="1"/>
      <c r="I3" s="1"/>
      <c r="J3" s="1"/>
      <c r="K3" s="1"/>
      <c r="L3" s="1"/>
      <c r="M3" s="1"/>
      <c r="N3" s="16"/>
    </row>
    <row r="4" spans="2:16" x14ac:dyDescent="0.25">
      <c r="B4" s="1"/>
      <c r="C4" s="1"/>
      <c r="D4" s="1"/>
      <c r="E4" s="162"/>
      <c r="F4" s="1"/>
      <c r="G4" s="1"/>
      <c r="H4" s="1"/>
      <c r="I4" s="1"/>
      <c r="J4" s="1"/>
      <c r="K4" s="1"/>
      <c r="L4" s="1"/>
      <c r="M4" s="1"/>
      <c r="N4" s="1"/>
    </row>
    <row r="5" spans="2:16" x14ac:dyDescent="0.25">
      <c r="B5" s="163" t="s">
        <v>185</v>
      </c>
      <c r="C5" s="148"/>
      <c r="D5" s="148"/>
      <c r="E5" s="148"/>
      <c r="F5" s="148"/>
      <c r="G5" s="7"/>
      <c r="H5" s="7"/>
      <c r="I5" s="7"/>
      <c r="J5" s="7"/>
      <c r="K5" s="7"/>
      <c r="L5" s="7"/>
      <c r="M5" s="7"/>
      <c r="N5" s="8"/>
    </row>
    <row r="6" spans="2:16" x14ac:dyDescent="0.25">
      <c r="B6" s="166" t="s">
        <v>186</v>
      </c>
      <c r="C6" s="150"/>
      <c r="D6" s="150"/>
      <c r="E6" s="150"/>
      <c r="F6" s="150"/>
      <c r="G6" s="10"/>
      <c r="H6" s="10"/>
      <c r="I6" s="10"/>
      <c r="J6" s="10"/>
      <c r="K6" s="10"/>
      <c r="L6" s="10"/>
      <c r="M6" s="10"/>
      <c r="N6" s="11"/>
    </row>
    <row r="7" spans="2:16" x14ac:dyDescent="0.25">
      <c r="B7" s="12" t="s">
        <v>15</v>
      </c>
      <c r="C7" s="13"/>
      <c r="D7" s="13"/>
      <c r="E7" s="153"/>
      <c r="F7" s="13"/>
      <c r="G7" s="13"/>
      <c r="H7" s="13"/>
      <c r="I7" s="13"/>
      <c r="J7" s="13"/>
      <c r="K7" s="13"/>
      <c r="L7" s="13"/>
      <c r="M7" s="13"/>
      <c r="N7" s="14"/>
    </row>
    <row r="8" spans="2:16" x14ac:dyDescent="0.25">
      <c r="B8" s="1"/>
      <c r="C8" s="1"/>
      <c r="D8" s="1"/>
      <c r="E8" s="162"/>
      <c r="F8" s="1"/>
      <c r="G8" s="1"/>
      <c r="H8" s="1"/>
      <c r="I8" s="1"/>
      <c r="J8" s="1"/>
      <c r="K8" s="1"/>
      <c r="L8" s="1"/>
      <c r="M8" s="1"/>
      <c r="N8" s="1"/>
    </row>
    <row r="9" spans="2:16" x14ac:dyDescent="0.25">
      <c r="B9" s="1"/>
      <c r="C9" s="1"/>
      <c r="D9" s="1"/>
      <c r="E9" s="162"/>
      <c r="F9" s="1"/>
      <c r="G9" s="1"/>
      <c r="H9" s="1"/>
      <c r="I9" s="1"/>
      <c r="J9" s="1"/>
      <c r="K9" s="1"/>
      <c r="L9" s="1"/>
      <c r="M9" s="1"/>
      <c r="N9" s="1"/>
    </row>
    <row r="10" spans="2:16" x14ac:dyDescent="0.25">
      <c r="B10" s="3" t="s">
        <v>113</v>
      </c>
      <c r="C10" s="1"/>
      <c r="D10" s="1"/>
      <c r="E10" s="162"/>
      <c r="F10" s="1"/>
      <c r="G10" s="287" t="s">
        <v>112</v>
      </c>
      <c r="H10" s="287"/>
      <c r="I10" s="287"/>
      <c r="J10" s="287"/>
      <c r="K10" s="287"/>
      <c r="L10" s="1"/>
      <c r="M10" s="1"/>
      <c r="N10" s="1" t="s">
        <v>8</v>
      </c>
    </row>
    <row r="11" spans="2:16" x14ac:dyDescent="0.25">
      <c r="B11" s="1"/>
      <c r="C11" s="1"/>
      <c r="D11" s="1"/>
      <c r="E11" s="162"/>
      <c r="F11" s="1"/>
      <c r="G11" s="1"/>
      <c r="H11" s="1"/>
      <c r="I11" s="1"/>
      <c r="J11" s="1"/>
      <c r="K11" s="1"/>
      <c r="L11" s="1"/>
      <c r="M11" s="1"/>
      <c r="N11" s="1"/>
    </row>
    <row r="12" spans="2:16" ht="85.5" x14ac:dyDescent="0.25">
      <c r="B12" s="2" t="s">
        <v>1</v>
      </c>
      <c r="C12" s="2" t="s">
        <v>2</v>
      </c>
      <c r="D12" s="2" t="s">
        <v>7</v>
      </c>
      <c r="E12" s="176" t="s">
        <v>182</v>
      </c>
      <c r="F12" s="2" t="s">
        <v>3</v>
      </c>
      <c r="G12" s="2" t="s">
        <v>127</v>
      </c>
      <c r="H12" s="2" t="s">
        <v>134</v>
      </c>
      <c r="I12" s="2" t="s">
        <v>126</v>
      </c>
      <c r="J12" s="2" t="s">
        <v>4</v>
      </c>
      <c r="K12" s="2" t="s">
        <v>5</v>
      </c>
      <c r="L12" s="2" t="s">
        <v>6</v>
      </c>
      <c r="M12" s="2" t="s">
        <v>17</v>
      </c>
      <c r="N12" s="2" t="s">
        <v>18</v>
      </c>
      <c r="O12" s="82"/>
      <c r="P12" s="33"/>
    </row>
    <row r="13" spans="2:16" ht="15" customHeight="1" x14ac:dyDescent="0.25">
      <c r="B13" s="297">
        <v>11</v>
      </c>
      <c r="C13" s="5">
        <v>1</v>
      </c>
      <c r="D13" s="4" t="s">
        <v>41</v>
      </c>
      <c r="E13" s="324" t="s">
        <v>183</v>
      </c>
      <c r="F13" s="5" t="s">
        <v>42</v>
      </c>
      <c r="G13" s="19">
        <v>24277</v>
      </c>
      <c r="H13" s="86">
        <f>G13*2</f>
        <v>48554</v>
      </c>
      <c r="I13" s="19">
        <v>1</v>
      </c>
      <c r="J13" s="366">
        <v>5.5E-2</v>
      </c>
      <c r="K13" s="350"/>
      <c r="L13" s="371">
        <f>IF(J13=5.5%,K13*105.5/100,IF(J13=10%,K13*110/100,IF(J13=20%,K13*120/100,0)))</f>
        <v>0</v>
      </c>
      <c r="M13" s="102">
        <f>K13*H13</f>
        <v>0</v>
      </c>
      <c r="N13" s="4"/>
    </row>
    <row r="14" spans="2:16" x14ac:dyDescent="0.25">
      <c r="B14" s="308"/>
      <c r="C14" s="5">
        <v>2</v>
      </c>
      <c r="D14" s="4" t="s">
        <v>43</v>
      </c>
      <c r="E14" s="282"/>
      <c r="F14" s="5" t="s">
        <v>42</v>
      </c>
      <c r="G14" s="19">
        <v>41130</v>
      </c>
      <c r="H14" s="86">
        <f t="shared" ref="H14:H18" si="0">G14*2</f>
        <v>82260</v>
      </c>
      <c r="I14" s="19">
        <v>1</v>
      </c>
      <c r="J14" s="366">
        <v>5.5E-2</v>
      </c>
      <c r="K14" s="350"/>
      <c r="L14" s="371">
        <f>IF(J14=5.5%,K14*105.5/100,IF(J14=10%,K14*110/100,IF(J14=20%,K14*120/100,0)))</f>
        <v>0</v>
      </c>
      <c r="M14" s="102">
        <f t="shared" ref="M14:M20" si="1">K14*H14</f>
        <v>0</v>
      </c>
      <c r="N14" s="181"/>
    </row>
    <row r="15" spans="2:16" x14ac:dyDescent="0.25">
      <c r="B15" s="308"/>
      <c r="C15" s="5">
        <v>3</v>
      </c>
      <c r="D15" s="4" t="s">
        <v>167</v>
      </c>
      <c r="E15" s="325"/>
      <c r="F15" s="5" t="s">
        <v>42</v>
      </c>
      <c r="G15" s="19">
        <v>26366</v>
      </c>
      <c r="H15" s="86">
        <f t="shared" si="0"/>
        <v>52732</v>
      </c>
      <c r="I15" s="19">
        <v>1</v>
      </c>
      <c r="J15" s="366">
        <v>5.5E-2</v>
      </c>
      <c r="K15" s="350"/>
      <c r="L15" s="371">
        <f>IF(J15=5.5%,K15*105.5/100,IF(J15=10%,K15*110/100,IF(J15=20%,K15*120/100,0)))</f>
        <v>0</v>
      </c>
      <c r="M15" s="102">
        <f t="shared" si="1"/>
        <v>0</v>
      </c>
      <c r="N15" s="181"/>
    </row>
    <row r="16" spans="2:16" x14ac:dyDescent="0.25">
      <c r="B16" s="308"/>
      <c r="C16" s="5">
        <v>4</v>
      </c>
      <c r="D16" s="4" t="s">
        <v>44</v>
      </c>
      <c r="E16" s="234"/>
      <c r="F16" s="5" t="s">
        <v>42</v>
      </c>
      <c r="G16" s="19">
        <v>9360</v>
      </c>
      <c r="H16" s="86">
        <f t="shared" si="0"/>
        <v>18720</v>
      </c>
      <c r="I16" s="19">
        <v>1</v>
      </c>
      <c r="J16" s="366">
        <v>5.5E-2</v>
      </c>
      <c r="K16" s="350"/>
      <c r="L16" s="371">
        <f>IF(J16=5.5%,K16*105.5/100,IF(J16=10%,K16*110/100,IF(J16=20%,K16*120/100,0)))</f>
        <v>0</v>
      </c>
      <c r="M16" s="102">
        <f t="shared" si="1"/>
        <v>0</v>
      </c>
      <c r="N16" s="4"/>
    </row>
    <row r="17" spans="2:23" x14ac:dyDescent="0.25">
      <c r="B17" s="308"/>
      <c r="C17" s="5">
        <v>5</v>
      </c>
      <c r="D17" s="4"/>
      <c r="E17" s="234"/>
      <c r="F17" s="5" t="s">
        <v>42</v>
      </c>
      <c r="G17" s="19"/>
      <c r="H17" s="86">
        <f t="shared" si="0"/>
        <v>0</v>
      </c>
      <c r="I17" s="19"/>
      <c r="J17" s="350"/>
      <c r="K17" s="350"/>
      <c r="L17" s="371">
        <f>IF(J17=5.5%,K17*105.5/100,IF(J17=10%,K17*110/100,IF(J17=20%,K17*120/100,0)))</f>
        <v>0</v>
      </c>
      <c r="M17" s="102">
        <f t="shared" si="1"/>
        <v>0</v>
      </c>
      <c r="N17" s="4"/>
    </row>
    <row r="18" spans="2:23" x14ac:dyDescent="0.25">
      <c r="B18" s="308"/>
      <c r="C18" s="5">
        <v>6</v>
      </c>
      <c r="D18" s="4"/>
      <c r="E18" s="213"/>
      <c r="F18" s="5" t="s">
        <v>42</v>
      </c>
      <c r="G18" s="19"/>
      <c r="H18" s="86">
        <f t="shared" si="0"/>
        <v>0</v>
      </c>
      <c r="I18" s="19"/>
      <c r="J18" s="350"/>
      <c r="K18" s="350"/>
      <c r="L18" s="371">
        <f>IF(J18=5.5%,K18*105.5/100,IF(J18=10%,K18*110/100,IF(J18=20%,K18*120/100,0)))</f>
        <v>0</v>
      </c>
      <c r="M18" s="102">
        <f t="shared" si="1"/>
        <v>0</v>
      </c>
      <c r="N18" s="4"/>
    </row>
    <row r="19" spans="2:23" x14ac:dyDescent="0.25">
      <c r="B19" s="308"/>
      <c r="C19" s="5">
        <v>7</v>
      </c>
      <c r="D19" s="4"/>
      <c r="E19" s="181"/>
      <c r="F19" s="5" t="s">
        <v>42</v>
      </c>
      <c r="G19" s="19"/>
      <c r="H19" s="19"/>
      <c r="I19" s="19"/>
      <c r="J19" s="350"/>
      <c r="K19" s="350"/>
      <c r="L19" s="371">
        <f>IF(J19=5.5%,K19*105.5/100,IF(J19=10%,K19*110/100,IF(J19=20%,K19*120/100,0)))</f>
        <v>0</v>
      </c>
      <c r="M19" s="102">
        <f t="shared" si="1"/>
        <v>0</v>
      </c>
      <c r="N19" s="4"/>
    </row>
    <row r="20" spans="2:23" x14ac:dyDescent="0.25">
      <c r="B20" s="298"/>
      <c r="C20" s="5">
        <v>8</v>
      </c>
      <c r="D20" s="4"/>
      <c r="E20" s="181"/>
      <c r="F20" s="5" t="s">
        <v>42</v>
      </c>
      <c r="G20" s="19"/>
      <c r="H20" s="19"/>
      <c r="I20" s="19"/>
      <c r="J20" s="350"/>
      <c r="K20" s="350"/>
      <c r="L20" s="371">
        <f>IF(J20=5.5%,K20*105.5/100,IF(J20=10%,K20*110/100,IF(J20=20%,K20*120/100,0)))</f>
        <v>0</v>
      </c>
      <c r="M20" s="102">
        <f t="shared" si="1"/>
        <v>0</v>
      </c>
      <c r="N20" s="4"/>
    </row>
    <row r="21" spans="2:23" ht="15.75" thickBot="1" x14ac:dyDescent="0.3">
      <c r="B21" s="1"/>
      <c r="C21" s="1"/>
      <c r="D21" s="1"/>
      <c r="E21" s="162"/>
      <c r="F21" s="1"/>
      <c r="G21" s="1"/>
      <c r="H21" s="1"/>
      <c r="I21" s="1"/>
      <c r="J21" s="1"/>
      <c r="K21" s="1"/>
      <c r="L21" s="1"/>
      <c r="M21" s="1"/>
      <c r="N21" s="1"/>
    </row>
    <row r="22" spans="2:23" s="161" customFormat="1" x14ac:dyDescent="0.25">
      <c r="B22" s="162"/>
      <c r="C22" s="162"/>
      <c r="D22" s="344" t="s">
        <v>184</v>
      </c>
      <c r="E22" s="355"/>
      <c r="F22" s="345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5"/>
      <c r="W22" s="345"/>
    </row>
    <row r="23" spans="2:23" s="161" customFormat="1" x14ac:dyDescent="0.25">
      <c r="B23" s="162"/>
      <c r="C23" s="162"/>
      <c r="D23" s="347"/>
      <c r="E23" s="356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</row>
    <row r="24" spans="2:23" s="161" customFormat="1" ht="15.75" thickBot="1" x14ac:dyDescent="0.3">
      <c r="B24" s="162"/>
      <c r="C24" s="162"/>
      <c r="D24" s="348"/>
      <c r="E24" s="357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  <c r="S24" s="345"/>
      <c r="T24" s="345"/>
      <c r="U24" s="345"/>
      <c r="V24" s="345"/>
      <c r="W24" s="345"/>
    </row>
    <row r="25" spans="2:23" s="161" customFormat="1" x14ac:dyDescent="0.25">
      <c r="B25" s="162"/>
      <c r="C25" s="162"/>
      <c r="D25" s="349"/>
      <c r="E25" s="349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  <c r="S25" s="345"/>
      <c r="T25" s="345"/>
      <c r="U25" s="345"/>
      <c r="V25" s="345"/>
      <c r="W25" s="345"/>
    </row>
    <row r="26" spans="2:23" x14ac:dyDescent="0.25">
      <c r="B26" s="15" t="s">
        <v>13</v>
      </c>
      <c r="C26" s="15"/>
      <c r="D26" s="15"/>
      <c r="E26" s="189"/>
      <c r="F26" s="15"/>
      <c r="G26" s="15"/>
      <c r="H26" s="15"/>
      <c r="I26" s="15"/>
      <c r="J26" s="15" t="s">
        <v>12</v>
      </c>
      <c r="K26" s="15"/>
      <c r="L26" s="15"/>
      <c r="M26" s="1"/>
      <c r="N26" s="1"/>
    </row>
    <row r="27" spans="2:23" x14ac:dyDescent="0.25">
      <c r="B27" s="15"/>
      <c r="C27" s="15"/>
      <c r="D27" s="15"/>
      <c r="E27" s="189"/>
      <c r="F27" s="15"/>
      <c r="G27" s="15"/>
      <c r="H27" s="15"/>
      <c r="I27" s="15"/>
      <c r="J27" s="15"/>
      <c r="K27" s="15"/>
      <c r="L27" s="15"/>
      <c r="M27" s="1"/>
      <c r="N27" s="1"/>
    </row>
    <row r="28" spans="2:23" x14ac:dyDescent="0.25">
      <c r="B28" s="190" t="s">
        <v>148</v>
      </c>
      <c r="C28" s="15"/>
      <c r="D28" s="15"/>
      <c r="E28" s="189"/>
      <c r="F28" s="15"/>
      <c r="G28" s="15"/>
      <c r="H28" s="15"/>
      <c r="I28" s="15"/>
      <c r="J28" s="15" t="s">
        <v>9</v>
      </c>
      <c r="K28" s="15"/>
      <c r="L28" s="15"/>
      <c r="M28" s="1"/>
      <c r="N28" s="1"/>
    </row>
    <row r="29" spans="2:23" x14ac:dyDescent="0.25">
      <c r="B29" s="15"/>
      <c r="C29" s="15"/>
      <c r="D29" s="15"/>
      <c r="E29" s="189"/>
      <c r="F29" s="15"/>
      <c r="G29" s="15"/>
      <c r="H29" s="15"/>
      <c r="I29" s="15"/>
      <c r="J29" s="15" t="s">
        <v>10</v>
      </c>
      <c r="K29" s="15"/>
      <c r="L29" s="15"/>
      <c r="M29" s="1"/>
      <c r="N29" s="1"/>
    </row>
    <row r="30" spans="2:23" x14ac:dyDescent="0.25">
      <c r="B30" s="15"/>
      <c r="C30" s="15"/>
      <c r="D30" s="15"/>
      <c r="E30" s="189"/>
      <c r="F30" s="15"/>
      <c r="G30" s="15"/>
      <c r="H30" s="15"/>
      <c r="I30" s="15"/>
      <c r="J30" s="15" t="s">
        <v>11</v>
      </c>
      <c r="K30" s="15"/>
      <c r="L30" s="15"/>
      <c r="M30" s="1"/>
      <c r="N30" s="1"/>
    </row>
    <row r="31" spans="2:23" x14ac:dyDescent="0.25">
      <c r="B31" s="15"/>
      <c r="C31" s="15"/>
      <c r="D31" s="15"/>
      <c r="E31" s="189"/>
      <c r="F31" s="15"/>
      <c r="G31" s="15"/>
      <c r="H31" s="15"/>
      <c r="I31" s="15"/>
      <c r="J31" s="15"/>
      <c r="K31" s="15"/>
      <c r="L31" s="15"/>
      <c r="M31" s="1"/>
      <c r="N31" s="1"/>
    </row>
    <row r="32" spans="2:23" x14ac:dyDescent="0.25">
      <c r="B32" s="1"/>
      <c r="C32" s="1"/>
      <c r="D32" s="1"/>
      <c r="E32" s="162"/>
      <c r="F32" s="1"/>
      <c r="G32" s="1"/>
      <c r="H32" s="1"/>
      <c r="I32" s="1"/>
      <c r="J32" s="1"/>
      <c r="K32" s="1"/>
      <c r="L32" s="1"/>
      <c r="M32" s="1"/>
      <c r="N32" s="1"/>
    </row>
  </sheetData>
  <mergeCells count="6">
    <mergeCell ref="B2:N2"/>
    <mergeCell ref="B13:B20"/>
    <mergeCell ref="G10:K10"/>
    <mergeCell ref="E13:E15"/>
    <mergeCell ref="D22:D24"/>
    <mergeCell ref="E22:E24"/>
  </mergeCells>
  <pageMargins left="0.7" right="0.7" top="0.75" bottom="0.75" header="0.3" footer="0.3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W40"/>
  <sheetViews>
    <sheetView workbookViewId="0">
      <selection activeCell="B5" sqref="B5:F6"/>
    </sheetView>
  </sheetViews>
  <sheetFormatPr baseColWidth="10" defaultRowHeight="15" x14ac:dyDescent="0.25"/>
  <cols>
    <col min="2" max="2" width="9.5703125" customWidth="1"/>
    <col min="3" max="3" width="16.28515625" customWidth="1"/>
    <col min="4" max="4" width="29.7109375" customWidth="1"/>
    <col min="5" max="5" width="16.85546875" customWidth="1"/>
    <col min="6" max="7" width="19.7109375" customWidth="1"/>
    <col min="8" max="8" width="12.28515625" customWidth="1"/>
    <col min="12" max="12" width="17.5703125" bestFit="1" customWidth="1"/>
  </cols>
  <sheetData>
    <row r="2" spans="2:23" ht="22.5" customHeight="1" x14ac:dyDescent="0.25">
      <c r="B2" s="278" t="s">
        <v>0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</row>
    <row r="3" spans="2:2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23" ht="28.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23" ht="37.5" customHeight="1" x14ac:dyDescent="0.25">
      <c r="B5" s="163" t="s">
        <v>185</v>
      </c>
      <c r="C5" s="148"/>
      <c r="D5" s="148"/>
      <c r="E5" s="148"/>
      <c r="F5" s="148"/>
      <c r="G5" s="7"/>
      <c r="H5" s="7"/>
      <c r="I5" s="7"/>
      <c r="J5" s="7"/>
      <c r="K5" s="7"/>
      <c r="L5" s="8"/>
    </row>
    <row r="6" spans="2:23" ht="28.5" customHeight="1" x14ac:dyDescent="0.25">
      <c r="B6" s="166" t="s">
        <v>186</v>
      </c>
      <c r="C6" s="150"/>
      <c r="D6" s="150"/>
      <c r="E6" s="150"/>
      <c r="F6" s="150"/>
      <c r="G6" s="10"/>
      <c r="H6" s="10"/>
      <c r="I6" s="10"/>
      <c r="J6" s="10"/>
      <c r="K6" s="10"/>
      <c r="L6" s="11"/>
    </row>
    <row r="7" spans="2:23" ht="42.75" customHeight="1" x14ac:dyDescent="0.25">
      <c r="B7" s="12" t="s">
        <v>15</v>
      </c>
      <c r="C7" s="13"/>
      <c r="D7" s="13"/>
      <c r="E7" s="13"/>
      <c r="F7" s="13"/>
      <c r="G7" s="13"/>
      <c r="H7" s="13"/>
      <c r="I7" s="13"/>
      <c r="J7" s="13"/>
      <c r="K7" s="13"/>
      <c r="L7" s="14"/>
    </row>
    <row r="8" spans="2:23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2:23" ht="15.75" thickBot="1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23" ht="33.75" customHeight="1" thickBot="1" x14ac:dyDescent="0.3">
      <c r="B10" s="3" t="s">
        <v>111</v>
      </c>
      <c r="C10" s="1"/>
      <c r="D10" s="1"/>
      <c r="E10" s="1"/>
      <c r="F10" s="333" t="s">
        <v>64</v>
      </c>
      <c r="G10" s="334"/>
      <c r="H10" s="334"/>
      <c r="I10" s="335"/>
      <c r="J10" s="1"/>
      <c r="K10" s="1"/>
      <c r="L10" s="1" t="s">
        <v>8</v>
      </c>
    </row>
    <row r="11" spans="2:23" ht="33" customHeight="1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2:23" ht="42.75" customHeight="1" x14ac:dyDescent="0.25">
      <c r="B12" s="2" t="s">
        <v>1</v>
      </c>
      <c r="C12" s="2" t="s">
        <v>2</v>
      </c>
      <c r="D12" s="2" t="s">
        <v>7</v>
      </c>
      <c r="E12" s="2" t="s">
        <v>3</v>
      </c>
      <c r="F12" s="2" t="s">
        <v>127</v>
      </c>
      <c r="G12" s="2" t="s">
        <v>134</v>
      </c>
      <c r="H12" s="84" t="s">
        <v>126</v>
      </c>
      <c r="I12" s="2" t="s">
        <v>4</v>
      </c>
      <c r="J12" s="2" t="s">
        <v>5</v>
      </c>
      <c r="K12" s="2" t="s">
        <v>6</v>
      </c>
      <c r="L12" s="2" t="s">
        <v>17</v>
      </c>
      <c r="M12" s="2" t="s">
        <v>18</v>
      </c>
    </row>
    <row r="13" spans="2:23" ht="25.5" customHeight="1" x14ac:dyDescent="0.25">
      <c r="B13" s="279">
        <v>12</v>
      </c>
      <c r="C13" s="5">
        <v>1</v>
      </c>
      <c r="D13" s="25" t="s">
        <v>168</v>
      </c>
      <c r="E13" s="177" t="s">
        <v>28</v>
      </c>
      <c r="F13" s="179">
        <v>4050</v>
      </c>
      <c r="G13" s="86">
        <f>F13*2</f>
        <v>8100</v>
      </c>
      <c r="H13" s="25">
        <v>1</v>
      </c>
      <c r="I13" s="366">
        <v>5.5E-2</v>
      </c>
      <c r="J13" s="365"/>
      <c r="K13" s="371">
        <f>IF(I13=5.5%,J13*105.5/100,IF(I13=10%,J13*110/100,IF(I13=20%,J13*120/100,0)))</f>
        <v>0</v>
      </c>
      <c r="L13" s="102">
        <f>J13*G13</f>
        <v>0</v>
      </c>
      <c r="M13" s="18"/>
    </row>
    <row r="14" spans="2:23" ht="27" customHeight="1" x14ac:dyDescent="0.25">
      <c r="B14" s="279"/>
      <c r="C14" s="5">
        <v>2</v>
      </c>
      <c r="D14" s="25"/>
      <c r="E14" s="18"/>
      <c r="F14" s="19"/>
      <c r="G14" s="86">
        <f>F14*2</f>
        <v>0</v>
      </c>
      <c r="H14" s="25"/>
      <c r="I14" s="365"/>
      <c r="J14" s="365"/>
      <c r="K14" s="371">
        <f>IF(I14=5.5%,J14*105.5/100,IF(I14=10%,J14*110/100,IF(I14=20%,J14*120/100,0)))</f>
        <v>0</v>
      </c>
      <c r="L14" s="102">
        <f>J14*G14</f>
        <v>0</v>
      </c>
      <c r="M14" s="18"/>
    </row>
    <row r="15" spans="2:23" ht="15.75" thickBot="1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2:23" s="161" customFormat="1" x14ac:dyDescent="0.25">
      <c r="B16" s="162"/>
      <c r="C16" s="162"/>
      <c r="D16" s="344" t="s">
        <v>184</v>
      </c>
      <c r="E16" s="346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</row>
    <row r="17" spans="2:23" s="161" customFormat="1" x14ac:dyDescent="0.25">
      <c r="B17" s="162"/>
      <c r="C17" s="162"/>
      <c r="D17" s="347"/>
      <c r="E17" s="347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5"/>
      <c r="R17" s="345"/>
      <c r="S17" s="345"/>
      <c r="T17" s="345"/>
      <c r="U17" s="345"/>
      <c r="V17" s="345"/>
      <c r="W17" s="345"/>
    </row>
    <row r="18" spans="2:23" s="161" customFormat="1" ht="15.75" thickBot="1" x14ac:dyDescent="0.3">
      <c r="B18" s="162"/>
      <c r="C18" s="162"/>
      <c r="D18" s="348"/>
      <c r="E18" s="348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</row>
    <row r="19" spans="2:23" s="161" customFormat="1" x14ac:dyDescent="0.25">
      <c r="B19" s="162"/>
      <c r="C19" s="162"/>
      <c r="D19" s="349"/>
      <c r="E19" s="349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2:23" x14ac:dyDescent="0.25">
      <c r="B20" s="20" t="s">
        <v>63</v>
      </c>
      <c r="C20" s="15"/>
      <c r="D20" s="15"/>
      <c r="E20" s="15"/>
      <c r="F20" s="15"/>
      <c r="G20" s="15"/>
      <c r="H20" s="15" t="s">
        <v>12</v>
      </c>
      <c r="I20" s="15"/>
      <c r="J20" s="15"/>
      <c r="K20" s="1"/>
      <c r="L20" s="1"/>
    </row>
    <row r="21" spans="2:23" x14ac:dyDescent="0.25">
      <c r="B21" s="15"/>
      <c r="C21" s="15"/>
      <c r="D21" s="15"/>
      <c r="E21" s="15"/>
      <c r="F21" s="15"/>
      <c r="G21" s="15"/>
      <c r="H21" s="15"/>
      <c r="I21" s="15"/>
      <c r="J21" s="15"/>
      <c r="K21" s="1"/>
      <c r="L21" s="1"/>
    </row>
    <row r="22" spans="2:23" x14ac:dyDescent="0.25">
      <c r="B22" s="15"/>
      <c r="C22" s="15"/>
      <c r="D22" s="15"/>
      <c r="E22" s="15"/>
      <c r="F22" s="15"/>
      <c r="G22" s="15"/>
      <c r="H22" s="15" t="s">
        <v>9</v>
      </c>
      <c r="I22" s="15"/>
      <c r="J22" s="15"/>
      <c r="K22" s="1"/>
      <c r="L22" s="1"/>
    </row>
    <row r="23" spans="2:23" x14ac:dyDescent="0.25">
      <c r="B23" s="15"/>
      <c r="C23" s="15"/>
      <c r="D23" s="15"/>
      <c r="E23" s="15"/>
      <c r="F23" s="15"/>
      <c r="G23" s="15"/>
      <c r="H23" s="15" t="s">
        <v>10</v>
      </c>
      <c r="I23" s="15"/>
      <c r="J23" s="15"/>
      <c r="K23" s="1"/>
      <c r="L23" s="1"/>
    </row>
    <row r="24" spans="2:23" x14ac:dyDescent="0.25">
      <c r="B24" s="15" t="s">
        <v>14</v>
      </c>
      <c r="C24" s="15"/>
      <c r="D24" s="15"/>
      <c r="E24" s="15"/>
      <c r="F24" s="15"/>
      <c r="G24" s="15"/>
      <c r="H24" s="15" t="s">
        <v>11</v>
      </c>
      <c r="I24" s="15"/>
      <c r="J24" s="15"/>
      <c r="K24" s="1"/>
      <c r="L24" s="1"/>
    </row>
    <row r="25" spans="2:23" x14ac:dyDescent="0.25">
      <c r="B25" s="15"/>
      <c r="C25" s="15"/>
      <c r="D25" s="15"/>
      <c r="E25" s="15"/>
      <c r="F25" s="15"/>
      <c r="G25" s="15"/>
      <c r="H25" s="15"/>
      <c r="I25" s="15"/>
      <c r="J25" s="15"/>
      <c r="K25" s="1"/>
      <c r="L25" s="1"/>
    </row>
    <row r="26" spans="2:23" x14ac:dyDescent="0.25">
      <c r="B26" s="190" t="s">
        <v>148</v>
      </c>
      <c r="C26" s="1"/>
      <c r="D26" s="1"/>
      <c r="E26" s="1"/>
      <c r="F26" s="1"/>
      <c r="G26" s="1"/>
      <c r="H26" s="1"/>
      <c r="I26" s="1"/>
      <c r="J26" s="1"/>
      <c r="K26" s="1"/>
      <c r="L26" s="1"/>
    </row>
    <row r="29" spans="2:23" ht="15.75" thickBot="1" x14ac:dyDescent="0.3"/>
    <row r="30" spans="2:23" ht="16.5" thickBot="1" x14ac:dyDescent="0.3">
      <c r="E30" s="329" t="s">
        <v>46</v>
      </c>
      <c r="F30" s="330"/>
      <c r="G30" s="330"/>
      <c r="H30" s="331"/>
    </row>
    <row r="31" spans="2:23" ht="15.75" x14ac:dyDescent="0.25">
      <c r="E31" s="45"/>
      <c r="F31" s="45"/>
      <c r="G31" s="45"/>
      <c r="H31" s="45"/>
    </row>
    <row r="32" spans="2:23" ht="30.75" customHeight="1" x14ac:dyDescent="0.25">
      <c r="C32" s="332" t="s">
        <v>47</v>
      </c>
      <c r="D32" s="332"/>
      <c r="E32" s="332"/>
      <c r="F32" s="332"/>
      <c r="G32" s="332"/>
      <c r="H32" s="332"/>
      <c r="I32" s="332"/>
      <c r="J32" s="332"/>
      <c r="K32" s="332"/>
      <c r="L32" s="332"/>
    </row>
    <row r="33" spans="3:12" ht="15" customHeight="1" x14ac:dyDescent="0.25">
      <c r="C33" s="332" t="s">
        <v>48</v>
      </c>
      <c r="D33" s="332"/>
      <c r="E33" s="332"/>
      <c r="F33" s="332"/>
      <c r="G33" s="332"/>
      <c r="H33" s="332"/>
      <c r="I33" s="332"/>
      <c r="J33" s="332"/>
      <c r="K33" s="332"/>
      <c r="L33" s="332"/>
    </row>
    <row r="34" spans="3:12" ht="24.75" customHeight="1" thickBot="1" x14ac:dyDescent="0.35">
      <c r="D34" s="336" t="s">
        <v>65</v>
      </c>
      <c r="E34" s="336"/>
      <c r="F34" s="336"/>
      <c r="G34" s="336"/>
      <c r="H34" s="336"/>
      <c r="I34" s="336"/>
      <c r="J34" s="336"/>
      <c r="K34" s="336"/>
    </row>
    <row r="35" spans="3:12" ht="30" x14ac:dyDescent="0.25">
      <c r="C35" s="40" t="s">
        <v>49</v>
      </c>
      <c r="D35" s="326" t="s">
        <v>52</v>
      </c>
      <c r="E35" s="326" t="s">
        <v>53</v>
      </c>
      <c r="F35" s="326" t="s">
        <v>54</v>
      </c>
      <c r="G35" s="91"/>
      <c r="H35" s="326" t="s">
        <v>55</v>
      </c>
      <c r="I35" s="326" t="s">
        <v>56</v>
      </c>
      <c r="J35" s="326" t="s">
        <v>57</v>
      </c>
      <c r="K35" s="326" t="s">
        <v>58</v>
      </c>
      <c r="L35" s="326" t="s">
        <v>59</v>
      </c>
    </row>
    <row r="36" spans="3:12" ht="30" x14ac:dyDescent="0.25">
      <c r="C36" s="41" t="s">
        <v>50</v>
      </c>
      <c r="D36" s="327"/>
      <c r="E36" s="327"/>
      <c r="F36" s="327"/>
      <c r="G36" s="92"/>
      <c r="H36" s="327"/>
      <c r="I36" s="327"/>
      <c r="J36" s="327"/>
      <c r="K36" s="327"/>
      <c r="L36" s="327"/>
    </row>
    <row r="37" spans="3:12" ht="30.75" thickBot="1" x14ac:dyDescent="0.3">
      <c r="C37" s="42" t="s">
        <v>51</v>
      </c>
      <c r="D37" s="328"/>
      <c r="E37" s="328"/>
      <c r="F37" s="328"/>
      <c r="G37" s="93"/>
      <c r="H37" s="328"/>
      <c r="I37" s="328"/>
      <c r="J37" s="328"/>
      <c r="K37" s="328"/>
      <c r="L37" s="328"/>
    </row>
    <row r="38" spans="3:12" ht="37.5" customHeight="1" thickBot="1" x14ac:dyDescent="0.3">
      <c r="C38" s="43" t="s">
        <v>60</v>
      </c>
      <c r="D38" s="44">
        <v>20</v>
      </c>
      <c r="E38" s="44">
        <v>3</v>
      </c>
      <c r="F38" s="44">
        <v>3</v>
      </c>
      <c r="G38" s="44"/>
      <c r="H38" s="44">
        <v>3</v>
      </c>
      <c r="I38" s="44">
        <v>3</v>
      </c>
      <c r="J38" s="44">
        <v>3</v>
      </c>
      <c r="K38" s="44">
        <v>3</v>
      </c>
      <c r="L38" s="44">
        <v>3</v>
      </c>
    </row>
    <row r="39" spans="3:12" ht="43.5" customHeight="1" thickBot="1" x14ac:dyDescent="0.3">
      <c r="C39" s="43" t="s">
        <v>61</v>
      </c>
      <c r="D39" s="44" t="s">
        <v>62</v>
      </c>
      <c r="E39" s="44">
        <v>14</v>
      </c>
      <c r="F39" s="44">
        <v>12</v>
      </c>
      <c r="G39" s="44"/>
      <c r="H39" s="44">
        <v>14</v>
      </c>
      <c r="I39" s="44">
        <v>14</v>
      </c>
      <c r="J39" s="44">
        <v>12</v>
      </c>
      <c r="K39" s="44">
        <v>12</v>
      </c>
      <c r="L39" s="44">
        <v>12</v>
      </c>
    </row>
    <row r="40" spans="3:12" x14ac:dyDescent="0.25">
      <c r="C40" s="39"/>
    </row>
  </sheetData>
  <mergeCells count="17">
    <mergeCell ref="E16:E18"/>
    <mergeCell ref="B2:L2"/>
    <mergeCell ref="B13:B14"/>
    <mergeCell ref="K35:K37"/>
    <mergeCell ref="L35:L37"/>
    <mergeCell ref="E30:H30"/>
    <mergeCell ref="C33:L33"/>
    <mergeCell ref="F10:I10"/>
    <mergeCell ref="C32:L32"/>
    <mergeCell ref="D34:K34"/>
    <mergeCell ref="D35:D37"/>
    <mergeCell ref="E35:E37"/>
    <mergeCell ref="F35:F37"/>
    <mergeCell ref="H35:H37"/>
    <mergeCell ref="I35:I37"/>
    <mergeCell ref="J35:J37"/>
    <mergeCell ref="D16:D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3:W28"/>
  <sheetViews>
    <sheetView workbookViewId="0">
      <selection activeCell="B6" sqref="B6:F7"/>
    </sheetView>
  </sheetViews>
  <sheetFormatPr baseColWidth="10" defaultRowHeight="15" x14ac:dyDescent="0.25"/>
  <cols>
    <col min="4" max="4" width="34.5703125" customWidth="1"/>
    <col min="8" max="8" width="12.28515625" customWidth="1"/>
    <col min="13" max="13" width="19.42578125" bestFit="1" customWidth="1"/>
  </cols>
  <sheetData>
    <row r="3" spans="2:13" ht="18" x14ac:dyDescent="0.25">
      <c r="B3" s="278" t="s">
        <v>0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x14ac:dyDescent="0.25">
      <c r="B6" s="163" t="s">
        <v>185</v>
      </c>
      <c r="C6" s="148"/>
      <c r="D6" s="148"/>
      <c r="E6" s="148"/>
      <c r="F6" s="148"/>
      <c r="G6" s="7"/>
      <c r="H6" s="7"/>
      <c r="I6" s="7"/>
      <c r="J6" s="7"/>
      <c r="K6" s="7"/>
      <c r="L6" s="7"/>
      <c r="M6" s="8"/>
    </row>
    <row r="7" spans="2:13" x14ac:dyDescent="0.25">
      <c r="B7" s="166" t="s">
        <v>186</v>
      </c>
      <c r="C7" s="150"/>
      <c r="D7" s="150"/>
      <c r="E7" s="150"/>
      <c r="F7" s="150"/>
      <c r="G7" s="10"/>
      <c r="H7" s="10"/>
      <c r="I7" s="10"/>
      <c r="J7" s="10"/>
      <c r="K7" s="10"/>
      <c r="L7" s="10"/>
      <c r="M7" s="11"/>
    </row>
    <row r="8" spans="2:13" x14ac:dyDescent="0.25">
      <c r="B8" s="12" t="s">
        <v>15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4"/>
    </row>
    <row r="9" spans="2:13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x14ac:dyDescent="0.25">
      <c r="B11" s="3" t="s">
        <v>110</v>
      </c>
      <c r="C11" s="1"/>
      <c r="D11" s="1"/>
      <c r="E11" s="1"/>
      <c r="F11" s="3" t="s">
        <v>96</v>
      </c>
      <c r="G11" s="3"/>
      <c r="H11" s="3"/>
      <c r="I11" s="1"/>
      <c r="J11" s="1"/>
      <c r="K11" s="1"/>
      <c r="L11" s="1"/>
      <c r="M11" s="1" t="s">
        <v>8</v>
      </c>
    </row>
    <row r="12" spans="2:13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14" x14ac:dyDescent="0.25">
      <c r="B13" s="2" t="s">
        <v>1</v>
      </c>
      <c r="C13" s="2" t="s">
        <v>2</v>
      </c>
      <c r="D13" s="2" t="s">
        <v>7</v>
      </c>
      <c r="E13" s="2" t="s">
        <v>3</v>
      </c>
      <c r="F13" s="2" t="s">
        <v>127</v>
      </c>
      <c r="G13" s="2" t="s">
        <v>134</v>
      </c>
      <c r="H13" s="2" t="s">
        <v>126</v>
      </c>
      <c r="I13" s="2" t="s">
        <v>4</v>
      </c>
      <c r="J13" s="2" t="s">
        <v>5</v>
      </c>
      <c r="K13" s="2" t="s">
        <v>6</v>
      </c>
      <c r="L13" s="2" t="s">
        <v>17</v>
      </c>
      <c r="M13" s="2" t="s">
        <v>18</v>
      </c>
    </row>
    <row r="14" spans="2:13" x14ac:dyDescent="0.25">
      <c r="B14" s="297">
        <v>13</v>
      </c>
      <c r="C14" s="5">
        <v>1</v>
      </c>
      <c r="D14" s="4" t="s">
        <v>95</v>
      </c>
      <c r="E14" s="4" t="s">
        <v>42</v>
      </c>
      <c r="F14" s="21">
        <v>10000</v>
      </c>
      <c r="G14" s="86">
        <f>F14*2</f>
        <v>20000</v>
      </c>
      <c r="H14" s="21">
        <v>1</v>
      </c>
      <c r="I14" s="366">
        <v>5.5E-2</v>
      </c>
      <c r="J14" s="350"/>
      <c r="K14" s="371">
        <f>IF(I14=5.5%,J14*105.5/100,IF(I14=10%,J14*110/100,IF(I14=20%,J14*120/100,0)))</f>
        <v>0</v>
      </c>
      <c r="L14" s="102">
        <f>J14*G14</f>
        <v>0</v>
      </c>
      <c r="M14" s="4"/>
    </row>
    <row r="15" spans="2:13" x14ac:dyDescent="0.25">
      <c r="B15" s="308"/>
      <c r="C15" s="5">
        <v>2</v>
      </c>
      <c r="D15" s="4"/>
      <c r="E15" s="4"/>
      <c r="F15" s="4"/>
      <c r="G15" s="86"/>
      <c r="H15" s="4"/>
      <c r="I15" s="350"/>
      <c r="J15" s="350"/>
      <c r="K15" s="371">
        <f>IF(I15=5.5%,J15*105.5/100,IF(I15=10%,J15*110/100,IF(I15=20%,J15*120/100,0)))</f>
        <v>0</v>
      </c>
      <c r="L15" s="102">
        <f t="shared" ref="L15:L16" si="0">J15*G15</f>
        <v>0</v>
      </c>
      <c r="M15" s="4"/>
    </row>
    <row r="16" spans="2:13" x14ac:dyDescent="0.25">
      <c r="B16" s="298"/>
      <c r="C16" s="5">
        <v>3</v>
      </c>
      <c r="D16" s="4"/>
      <c r="E16" s="4"/>
      <c r="F16" s="4"/>
      <c r="G16" s="4"/>
      <c r="H16" s="4"/>
      <c r="I16" s="350"/>
      <c r="J16" s="350"/>
      <c r="K16" s="371">
        <f>IF(I16=5.5%,J16*105.5/100,IF(I16=10%,J16*110/100,IF(I16=20%,J16*120/100,0)))</f>
        <v>0</v>
      </c>
      <c r="L16" s="102">
        <f t="shared" si="0"/>
        <v>0</v>
      </c>
      <c r="M16" s="4"/>
    </row>
    <row r="17" spans="2:23" ht="15.75" thickBot="1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23" s="161" customFormat="1" x14ac:dyDescent="0.25">
      <c r="B18" s="162"/>
      <c r="C18" s="162"/>
      <c r="D18" s="344" t="s">
        <v>184</v>
      </c>
      <c r="E18" s="346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</row>
    <row r="19" spans="2:23" s="161" customFormat="1" x14ac:dyDescent="0.25">
      <c r="B19" s="162"/>
      <c r="C19" s="162"/>
      <c r="D19" s="347"/>
      <c r="E19" s="347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2:23" s="161" customFormat="1" ht="15.75" thickBot="1" x14ac:dyDescent="0.3">
      <c r="B20" s="162"/>
      <c r="C20" s="162"/>
      <c r="D20" s="348"/>
      <c r="E20" s="348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</row>
    <row r="21" spans="2:23" s="161" customFormat="1" ht="15.75" thickBot="1" x14ac:dyDescent="0.3">
      <c r="B21" s="162"/>
      <c r="C21" s="162"/>
      <c r="D21" s="349"/>
      <c r="E21" s="349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</row>
    <row r="22" spans="2:23" x14ac:dyDescent="0.25">
      <c r="B22" s="72" t="s">
        <v>13</v>
      </c>
      <c r="C22" s="65"/>
      <c r="D22" s="66"/>
      <c r="E22" s="65"/>
      <c r="F22" s="66"/>
      <c r="G22" s="28"/>
      <c r="H22" s="28"/>
      <c r="J22" s="20" t="s">
        <v>12</v>
      </c>
      <c r="K22" s="15"/>
      <c r="L22" s="1"/>
      <c r="M22" s="1"/>
    </row>
    <row r="23" spans="2:23" ht="15.75" thickBot="1" x14ac:dyDescent="0.3">
      <c r="B23" s="67"/>
      <c r="C23" s="69" t="s">
        <v>124</v>
      </c>
      <c r="D23" s="70"/>
      <c r="E23" s="68"/>
      <c r="F23" s="71"/>
      <c r="G23" s="28"/>
      <c r="H23" s="28"/>
      <c r="I23" s="15"/>
      <c r="J23" s="20"/>
      <c r="K23" s="15"/>
      <c r="L23" s="1"/>
      <c r="M23" s="1"/>
    </row>
    <row r="24" spans="2:23" x14ac:dyDescent="0.25">
      <c r="B24" s="15"/>
      <c r="C24" s="15"/>
      <c r="D24" s="15"/>
      <c r="E24" s="15"/>
      <c r="F24" s="15"/>
      <c r="G24" s="15"/>
      <c r="H24" s="15"/>
      <c r="J24" s="20" t="s">
        <v>9</v>
      </c>
      <c r="K24" s="15"/>
      <c r="L24" s="1"/>
      <c r="M24" s="1"/>
    </row>
    <row r="25" spans="2:23" x14ac:dyDescent="0.25">
      <c r="B25" s="15"/>
      <c r="C25" s="15"/>
      <c r="D25" s="15"/>
      <c r="E25" s="15"/>
      <c r="F25" s="15"/>
      <c r="G25" s="15"/>
      <c r="H25" s="15"/>
      <c r="J25" s="20" t="s">
        <v>10</v>
      </c>
      <c r="K25" s="15"/>
      <c r="L25" s="1"/>
      <c r="M25" s="1"/>
    </row>
    <row r="26" spans="2:23" x14ac:dyDescent="0.25">
      <c r="B26" s="20" t="s">
        <v>123</v>
      </c>
      <c r="C26" s="15"/>
      <c r="D26" s="15"/>
      <c r="E26" s="15"/>
      <c r="F26" s="15"/>
      <c r="G26" s="15"/>
      <c r="H26" s="15"/>
      <c r="J26" s="20" t="s">
        <v>11</v>
      </c>
      <c r="K26" s="15"/>
      <c r="L26" s="1"/>
      <c r="M26" s="1"/>
    </row>
    <row r="27" spans="2:23" x14ac:dyDescent="0.25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"/>
      <c r="M27" s="1"/>
    </row>
    <row r="28" spans="2:23" x14ac:dyDescent="0.25">
      <c r="B28" s="190" t="s">
        <v>148</v>
      </c>
    </row>
  </sheetData>
  <mergeCells count="4">
    <mergeCell ref="B3:M3"/>
    <mergeCell ref="B14:B16"/>
    <mergeCell ref="D18:D20"/>
    <mergeCell ref="E18:E20"/>
  </mergeCells>
  <pageMargins left="0.7" right="0.7" top="0.75" bottom="0.75" header="0.3" footer="0.3"/>
  <pageSetup paperSize="9"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W29"/>
  <sheetViews>
    <sheetView topLeftCell="A4" workbookViewId="0">
      <selection activeCell="B5" sqref="B5:F6"/>
    </sheetView>
  </sheetViews>
  <sheetFormatPr baseColWidth="10" defaultRowHeight="15" x14ac:dyDescent="0.25"/>
  <cols>
    <col min="4" max="4" width="24.7109375" customWidth="1"/>
    <col min="5" max="5" width="24" style="161" customWidth="1"/>
    <col min="7" max="8" width="20.7109375" customWidth="1"/>
    <col min="9" max="9" width="13.28515625" customWidth="1"/>
    <col min="13" max="13" width="18.140625" bestFit="1" customWidth="1"/>
  </cols>
  <sheetData>
    <row r="2" spans="2:14" ht="18" x14ac:dyDescent="0.25">
      <c r="B2" s="278" t="s">
        <v>0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</row>
    <row r="3" spans="2:14" x14ac:dyDescent="0.25">
      <c r="B3" s="1"/>
      <c r="C3" s="1"/>
      <c r="D3" s="1"/>
      <c r="E3" s="162"/>
      <c r="F3" s="1"/>
      <c r="G3" s="1"/>
      <c r="H3" s="1"/>
      <c r="I3" s="1"/>
      <c r="J3" s="1"/>
      <c r="K3" s="1"/>
      <c r="L3" s="1"/>
      <c r="M3" s="1"/>
    </row>
    <row r="4" spans="2:14" x14ac:dyDescent="0.25">
      <c r="B4" s="1"/>
      <c r="C4" s="1"/>
      <c r="D4" s="1"/>
      <c r="E4" s="162"/>
      <c r="F4" s="1"/>
      <c r="G4" s="1"/>
      <c r="H4" s="1"/>
      <c r="I4" s="1"/>
      <c r="J4" s="1"/>
      <c r="K4" s="1"/>
      <c r="L4" s="1"/>
      <c r="M4" s="1"/>
    </row>
    <row r="5" spans="2:14" x14ac:dyDescent="0.25">
      <c r="B5" s="163" t="s">
        <v>185</v>
      </c>
      <c r="C5" s="148"/>
      <c r="D5" s="148"/>
      <c r="E5" s="148"/>
      <c r="F5" s="148"/>
      <c r="G5" s="7"/>
      <c r="H5" s="7"/>
      <c r="I5" s="7"/>
      <c r="J5" s="7"/>
      <c r="K5" s="7"/>
      <c r="L5" s="7"/>
      <c r="M5" s="8"/>
    </row>
    <row r="6" spans="2:14" x14ac:dyDescent="0.25">
      <c r="B6" s="166" t="s">
        <v>186</v>
      </c>
      <c r="C6" s="150"/>
      <c r="D6" s="150"/>
      <c r="E6" s="150"/>
      <c r="F6" s="150"/>
      <c r="G6" s="10"/>
      <c r="H6" s="10"/>
      <c r="I6" s="10"/>
      <c r="J6" s="10"/>
      <c r="K6" s="10"/>
      <c r="L6" s="10"/>
      <c r="M6" s="11"/>
    </row>
    <row r="7" spans="2:14" x14ac:dyDescent="0.25">
      <c r="B7" s="12" t="s">
        <v>15</v>
      </c>
      <c r="C7" s="13"/>
      <c r="D7" s="13"/>
      <c r="E7" s="153"/>
      <c r="F7" s="13"/>
      <c r="G7" s="13"/>
      <c r="H7" s="13"/>
      <c r="I7" s="13"/>
      <c r="J7" s="13"/>
      <c r="K7" s="13"/>
      <c r="L7" s="13"/>
      <c r="M7" s="14"/>
    </row>
    <row r="8" spans="2:14" x14ac:dyDescent="0.25">
      <c r="B8" s="1"/>
      <c r="C8" s="1"/>
      <c r="D8" s="1"/>
      <c r="E8" s="162"/>
      <c r="F8" s="1"/>
      <c r="G8" s="1"/>
      <c r="H8" s="1"/>
      <c r="I8" s="1"/>
      <c r="J8" s="1"/>
      <c r="K8" s="1"/>
      <c r="L8" s="1"/>
      <c r="M8" s="1"/>
    </row>
    <row r="9" spans="2:14" x14ac:dyDescent="0.25">
      <c r="B9" s="1"/>
      <c r="C9" s="1"/>
      <c r="D9" s="1"/>
      <c r="E9" s="162"/>
      <c r="F9" s="1"/>
      <c r="G9" s="1"/>
      <c r="H9" s="1"/>
      <c r="I9" s="1"/>
      <c r="J9" s="1"/>
      <c r="K9" s="1"/>
      <c r="L9" s="1"/>
      <c r="M9" s="1"/>
    </row>
    <row r="10" spans="2:14" x14ac:dyDescent="0.25">
      <c r="B10" s="3" t="s">
        <v>109</v>
      </c>
      <c r="C10" s="1"/>
      <c r="D10" s="1"/>
      <c r="E10" s="162"/>
      <c r="F10" s="1"/>
      <c r="G10" s="1"/>
      <c r="H10" s="1"/>
      <c r="I10" s="1"/>
      <c r="J10" s="1"/>
      <c r="K10" s="1"/>
      <c r="L10" s="1"/>
      <c r="M10" s="1" t="s">
        <v>8</v>
      </c>
    </row>
    <row r="11" spans="2:14" x14ac:dyDescent="0.25">
      <c r="B11" s="1"/>
      <c r="C11" s="1"/>
      <c r="D11" s="1"/>
      <c r="E11" s="162"/>
      <c r="F11" s="1"/>
      <c r="G11" s="1"/>
      <c r="H11" s="1"/>
      <c r="I11" s="1"/>
      <c r="J11" s="1"/>
      <c r="K11" s="1"/>
      <c r="L11" s="1"/>
      <c r="M11" s="1"/>
    </row>
    <row r="12" spans="2:14" ht="86.25" customHeight="1" x14ac:dyDescent="0.25">
      <c r="B12" s="51" t="s">
        <v>1</v>
      </c>
      <c r="C12" s="51" t="s">
        <v>2</v>
      </c>
      <c r="D12" s="51" t="s">
        <v>7</v>
      </c>
      <c r="E12" s="176" t="s">
        <v>182</v>
      </c>
      <c r="F12" s="51" t="s">
        <v>3</v>
      </c>
      <c r="G12" s="2" t="s">
        <v>127</v>
      </c>
      <c r="H12" s="2" t="s">
        <v>134</v>
      </c>
      <c r="I12" s="51" t="s">
        <v>126</v>
      </c>
      <c r="J12" s="51" t="s">
        <v>4</v>
      </c>
      <c r="K12" s="51" t="s">
        <v>5</v>
      </c>
      <c r="L12" s="51" t="s">
        <v>6</v>
      </c>
      <c r="M12" s="51" t="s">
        <v>17</v>
      </c>
      <c r="N12" s="51" t="s">
        <v>18</v>
      </c>
    </row>
    <row r="13" spans="2:14" ht="22.5" customHeight="1" x14ac:dyDescent="0.25">
      <c r="B13" s="297">
        <v>14</v>
      </c>
      <c r="C13" s="48">
        <v>1</v>
      </c>
      <c r="D13" s="49" t="s">
        <v>66</v>
      </c>
      <c r="E13" s="49"/>
      <c r="F13" s="49"/>
      <c r="G13" s="50">
        <v>9400</v>
      </c>
      <c r="H13" s="86">
        <f>G13*2</f>
        <v>18800</v>
      </c>
      <c r="I13" s="89">
        <v>1</v>
      </c>
      <c r="J13" s="366">
        <v>5.5E-2</v>
      </c>
      <c r="K13" s="358"/>
      <c r="L13" s="371">
        <f>IF(J13=5.5%,K13*105.5/100,IF(J13=10%,K13*110/100,IF(J13=20%,K13*120/100,0)))</f>
        <v>0</v>
      </c>
      <c r="M13" s="102">
        <f>K13*H13</f>
        <v>0</v>
      </c>
      <c r="N13" s="49"/>
    </row>
    <row r="14" spans="2:14" s="161" customFormat="1" ht="47.25" customHeight="1" x14ac:dyDescent="0.25">
      <c r="B14" s="308"/>
      <c r="C14" s="48">
        <v>2</v>
      </c>
      <c r="D14" s="49" t="s">
        <v>66</v>
      </c>
      <c r="E14" s="259" t="s">
        <v>183</v>
      </c>
      <c r="F14" s="49"/>
      <c r="G14" s="50"/>
      <c r="H14" s="160"/>
      <c r="I14" s="89"/>
      <c r="J14" s="366">
        <v>5.5E-2</v>
      </c>
      <c r="K14" s="358"/>
      <c r="L14" s="371">
        <f>IF(J14=5.5%,K14*105.5/100,IF(J14=10%,K14*110/100,IF(J14=20%,K14*120/100,0)))</f>
        <v>0</v>
      </c>
      <c r="M14" s="182">
        <f>K14*H14</f>
        <v>0</v>
      </c>
      <c r="N14" s="49"/>
    </row>
    <row r="15" spans="2:14" ht="26.25" customHeight="1" x14ac:dyDescent="0.25">
      <c r="B15" s="298"/>
      <c r="C15" s="48">
        <v>3</v>
      </c>
      <c r="D15" s="49" t="s">
        <v>66</v>
      </c>
      <c r="E15" s="49" t="s">
        <v>180</v>
      </c>
      <c r="F15" s="49"/>
      <c r="G15" s="49"/>
      <c r="H15" s="86">
        <f>G15*2</f>
        <v>0</v>
      </c>
      <c r="I15" s="49"/>
      <c r="J15" s="366">
        <v>5.5E-2</v>
      </c>
      <c r="K15" s="358"/>
      <c r="L15" s="371">
        <f>IF(J15=5.5%,K15*105.5/100,IF(J15=10%,K15*110/100,IF(J15=20%,K15*120/100,0)))</f>
        <v>0</v>
      </c>
      <c r="M15" s="102">
        <f>K15*H15</f>
        <v>0</v>
      </c>
      <c r="N15" s="49"/>
    </row>
    <row r="16" spans="2:14" ht="15.75" thickBot="1" x14ac:dyDescent="0.3">
      <c r="B16" s="1"/>
      <c r="C16" s="1"/>
      <c r="D16" s="1"/>
      <c r="E16" s="162"/>
      <c r="F16" s="1"/>
      <c r="G16" s="1"/>
      <c r="H16" s="1"/>
      <c r="I16" s="1"/>
      <c r="J16" s="1"/>
      <c r="K16" s="1"/>
      <c r="L16" s="1"/>
      <c r="M16" s="1"/>
    </row>
    <row r="17" spans="2:23" s="161" customFormat="1" x14ac:dyDescent="0.25">
      <c r="B17" s="162"/>
      <c r="C17" s="162"/>
      <c r="D17" s="344" t="s">
        <v>184</v>
      </c>
      <c r="E17" s="355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5"/>
      <c r="R17" s="345"/>
      <c r="S17" s="345"/>
      <c r="T17" s="345"/>
      <c r="U17" s="345"/>
      <c r="V17" s="345"/>
      <c r="W17" s="345"/>
    </row>
    <row r="18" spans="2:23" s="161" customFormat="1" x14ac:dyDescent="0.25">
      <c r="B18" s="162"/>
      <c r="C18" s="162"/>
      <c r="D18" s="347"/>
      <c r="E18" s="356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</row>
    <row r="19" spans="2:23" s="161" customFormat="1" ht="15.75" thickBot="1" x14ac:dyDescent="0.3">
      <c r="B19" s="162"/>
      <c r="C19" s="162"/>
      <c r="D19" s="348"/>
      <c r="E19" s="357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2:23" s="161" customFormat="1" x14ac:dyDescent="0.25">
      <c r="B20" s="162"/>
      <c r="C20" s="162"/>
      <c r="D20" s="349"/>
      <c r="E20" s="349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</row>
    <row r="21" spans="2:23" s="161" customFormat="1" x14ac:dyDescent="0.25">
      <c r="B21" s="20" t="s">
        <v>13</v>
      </c>
      <c r="C21" s="189"/>
      <c r="D21" s="189"/>
      <c r="E21" s="189"/>
      <c r="F21" s="189"/>
      <c r="G21" s="189"/>
      <c r="H21" s="189"/>
      <c r="I21" s="20" t="s">
        <v>12</v>
      </c>
      <c r="J21" s="20"/>
      <c r="K21" s="20"/>
      <c r="L21" s="167"/>
      <c r="M21" s="167"/>
      <c r="N21"/>
    </row>
    <row r="22" spans="2:23" s="161" customFormat="1" ht="15" customHeight="1" x14ac:dyDescent="0.25">
      <c r="B22" s="337" t="s">
        <v>67</v>
      </c>
      <c r="C22" s="337"/>
      <c r="D22" s="337"/>
      <c r="E22" s="337"/>
      <c r="F22" s="337"/>
      <c r="G22" s="189"/>
      <c r="H22" s="189"/>
      <c r="I22" s="20"/>
      <c r="J22" s="20"/>
      <c r="K22" s="20"/>
      <c r="L22" s="167"/>
      <c r="M22" s="167"/>
      <c r="N22"/>
    </row>
    <row r="23" spans="2:23" s="161" customFormat="1" ht="18.75" customHeight="1" x14ac:dyDescent="0.25">
      <c r="B23" s="337"/>
      <c r="C23" s="337"/>
      <c r="D23" s="337"/>
      <c r="E23" s="337"/>
      <c r="F23" s="337"/>
      <c r="G23" s="189"/>
      <c r="H23" s="189"/>
      <c r="I23" s="20" t="s">
        <v>9</v>
      </c>
      <c r="J23" s="20"/>
      <c r="K23" s="20"/>
      <c r="L23" s="167"/>
      <c r="M23" s="167"/>
      <c r="N23"/>
    </row>
    <row r="24" spans="2:23" s="161" customFormat="1" x14ac:dyDescent="0.25">
      <c r="B24" s="189"/>
      <c r="C24" s="189"/>
      <c r="D24" s="189"/>
      <c r="E24" s="189"/>
      <c r="F24" s="189"/>
      <c r="G24" s="189"/>
      <c r="H24" s="189"/>
      <c r="I24" s="20" t="s">
        <v>10</v>
      </c>
      <c r="J24" s="20"/>
      <c r="K24" s="20"/>
      <c r="L24" s="167"/>
      <c r="M24" s="167"/>
      <c r="N24"/>
    </row>
    <row r="25" spans="2:23" ht="15.75" customHeight="1" x14ac:dyDescent="0.25">
      <c r="B25" s="47"/>
      <c r="C25" s="47"/>
      <c r="D25" s="47"/>
      <c r="E25" s="47"/>
      <c r="F25" s="47"/>
      <c r="G25" s="47"/>
      <c r="H25" s="47"/>
      <c r="I25" s="20" t="s">
        <v>11</v>
      </c>
      <c r="J25" s="20"/>
      <c r="K25" s="20"/>
      <c r="L25" s="3"/>
      <c r="M25" s="3"/>
    </row>
    <row r="26" spans="2:23" x14ac:dyDescent="0.25">
      <c r="B26" s="15"/>
      <c r="C26" s="15"/>
      <c r="D26" s="15"/>
      <c r="E26" s="189"/>
      <c r="F26" s="15"/>
      <c r="G26" s="15"/>
      <c r="H26" s="15"/>
      <c r="I26" s="15"/>
      <c r="J26" s="15"/>
      <c r="K26" s="15"/>
      <c r="L26" s="1"/>
      <c r="M26" s="1"/>
    </row>
    <row r="27" spans="2:23" ht="18.75" x14ac:dyDescent="0.3">
      <c r="B27" s="46" t="s">
        <v>68</v>
      </c>
    </row>
    <row r="29" spans="2:23" x14ac:dyDescent="0.25">
      <c r="B29" s="190" t="s">
        <v>148</v>
      </c>
    </row>
  </sheetData>
  <mergeCells count="5">
    <mergeCell ref="B2:M2"/>
    <mergeCell ref="B13:B15"/>
    <mergeCell ref="B22:F23"/>
    <mergeCell ref="D17:D19"/>
    <mergeCell ref="E17:E19"/>
  </mergeCells>
  <pageMargins left="0.7" right="0.7" top="0.75" bottom="0.75" header="0.3" footer="0.3"/>
  <pageSetup paperSize="9"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W32"/>
  <sheetViews>
    <sheetView topLeftCell="A4" workbookViewId="0">
      <selection activeCell="B5" sqref="B5:F6"/>
    </sheetView>
  </sheetViews>
  <sheetFormatPr baseColWidth="10" defaultRowHeight="15" x14ac:dyDescent="0.25"/>
  <cols>
    <col min="4" max="4" width="28.28515625" customWidth="1"/>
    <col min="7" max="7" width="14.140625" customWidth="1"/>
    <col min="12" max="12" width="17.42578125" customWidth="1"/>
  </cols>
  <sheetData>
    <row r="2" spans="1:13" s="80" customFormat="1" ht="18" x14ac:dyDescent="0.25">
      <c r="A2" s="79"/>
      <c r="B2" s="278" t="s">
        <v>0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</row>
    <row r="3" spans="1:13" x14ac:dyDescent="0.25">
      <c r="A3" s="10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x14ac:dyDescent="0.25">
      <c r="A4" s="10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x14ac:dyDescent="0.25">
      <c r="A5" s="10"/>
      <c r="B5" s="163" t="s">
        <v>185</v>
      </c>
      <c r="C5" s="148"/>
      <c r="D5" s="148"/>
      <c r="E5" s="148"/>
      <c r="F5" s="148"/>
      <c r="G5" s="7"/>
      <c r="H5" s="7"/>
      <c r="I5" s="7"/>
      <c r="J5" s="7"/>
      <c r="K5" s="7"/>
      <c r="L5" s="8"/>
    </row>
    <row r="6" spans="1:13" x14ac:dyDescent="0.25">
      <c r="A6" s="10"/>
      <c r="B6" s="166" t="s">
        <v>186</v>
      </c>
      <c r="C6" s="150"/>
      <c r="D6" s="150"/>
      <c r="E6" s="150"/>
      <c r="F6" s="150"/>
      <c r="G6" s="10"/>
      <c r="H6" s="10"/>
      <c r="I6" s="10"/>
      <c r="J6" s="10"/>
      <c r="K6" s="10"/>
      <c r="L6" s="11"/>
    </row>
    <row r="7" spans="1:13" x14ac:dyDescent="0.25">
      <c r="A7" s="10"/>
      <c r="B7" s="12" t="s">
        <v>15</v>
      </c>
      <c r="C7" s="13"/>
      <c r="D7" s="13"/>
      <c r="E7" s="13"/>
      <c r="F7" s="13"/>
      <c r="G7" s="13"/>
      <c r="H7" s="13"/>
      <c r="I7" s="13"/>
      <c r="J7" s="13"/>
      <c r="K7" s="13"/>
      <c r="L7" s="14"/>
    </row>
    <row r="8" spans="1:13" x14ac:dyDescent="0.25">
      <c r="A8" s="10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3" ht="15.75" thickBot="1" x14ac:dyDescent="0.3">
      <c r="A9" s="10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 ht="15.75" thickBot="1" x14ac:dyDescent="0.3">
      <c r="A10" s="30"/>
      <c r="B10" s="3" t="s">
        <v>108</v>
      </c>
      <c r="C10" s="1"/>
      <c r="D10" s="1"/>
      <c r="E10" s="1"/>
      <c r="F10" s="1"/>
      <c r="G10" s="1"/>
      <c r="H10" s="22" t="s">
        <v>37</v>
      </c>
      <c r="I10" s="23"/>
      <c r="J10" s="24"/>
      <c r="K10" s="36"/>
    </row>
    <row r="11" spans="1:13" ht="15.75" thickBot="1" x14ac:dyDescent="0.3">
      <c r="A11" s="30"/>
      <c r="B11" s="3"/>
      <c r="C11" s="1"/>
      <c r="D11" s="1"/>
      <c r="E11" s="1"/>
      <c r="F11" s="1"/>
      <c r="G11" s="1"/>
      <c r="H11" s="30"/>
      <c r="I11" s="10"/>
      <c r="J11" s="10"/>
      <c r="K11" s="339" t="s">
        <v>38</v>
      </c>
      <c r="L11" s="340"/>
    </row>
    <row r="12" spans="1:13" x14ac:dyDescent="0.25">
      <c r="A12" s="10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ht="71.25" x14ac:dyDescent="0.25">
      <c r="A13" s="31"/>
      <c r="B13" s="2" t="s">
        <v>1</v>
      </c>
      <c r="C13" s="2" t="s">
        <v>2</v>
      </c>
      <c r="D13" s="2" t="s">
        <v>7</v>
      </c>
      <c r="E13" s="2" t="s">
        <v>3</v>
      </c>
      <c r="F13" s="2" t="s">
        <v>127</v>
      </c>
      <c r="G13" s="2" t="s">
        <v>134</v>
      </c>
      <c r="H13" s="84" t="s">
        <v>126</v>
      </c>
      <c r="I13" s="2" t="s">
        <v>4</v>
      </c>
      <c r="J13" s="2" t="s">
        <v>5</v>
      </c>
      <c r="K13" s="2" t="s">
        <v>6</v>
      </c>
      <c r="L13" s="2" t="s">
        <v>17</v>
      </c>
      <c r="M13" s="2" t="s">
        <v>18</v>
      </c>
    </row>
    <row r="14" spans="1:13" x14ac:dyDescent="0.25">
      <c r="A14" s="314"/>
      <c r="B14" s="17">
        <v>15</v>
      </c>
      <c r="C14" s="5">
        <v>1</v>
      </c>
      <c r="D14" s="49" t="s">
        <v>66</v>
      </c>
      <c r="E14" s="34" t="s">
        <v>28</v>
      </c>
      <c r="F14" s="21">
        <v>4650</v>
      </c>
      <c r="G14" s="86">
        <f>F14*2</f>
        <v>9300</v>
      </c>
      <c r="H14" s="25">
        <v>1</v>
      </c>
      <c r="I14" s="366">
        <v>5.5E-2</v>
      </c>
      <c r="J14" s="350"/>
      <c r="K14" s="371">
        <f>IF(I14=5.5%,J14*105.5/100,IF(I14=10%,J14*110/100,IF(I14=20%,J14*120/100,0)))</f>
        <v>0</v>
      </c>
      <c r="L14" s="102">
        <f>J14*G14</f>
        <v>0</v>
      </c>
      <c r="M14" s="4"/>
    </row>
    <row r="15" spans="1:13" s="161" customFormat="1" x14ac:dyDescent="0.25">
      <c r="A15" s="314"/>
      <c r="B15" s="195">
        <v>15</v>
      </c>
      <c r="C15" s="147">
        <v>2</v>
      </c>
      <c r="D15" s="49" t="s">
        <v>157</v>
      </c>
      <c r="E15" s="138" t="s">
        <v>28</v>
      </c>
      <c r="F15" s="159">
        <v>8700</v>
      </c>
      <c r="G15" s="160">
        <f>F15*2</f>
        <v>17400</v>
      </c>
      <c r="H15" s="25">
        <v>1</v>
      </c>
      <c r="I15" s="366">
        <v>5.5E-2</v>
      </c>
      <c r="J15" s="350"/>
      <c r="K15" s="371">
        <f>IF(I15=5.5%,J15*105.5/100,IF(I15=10%,J15*110/100,IF(I15=20%,J15*120/100,0)))</f>
        <v>0</v>
      </c>
      <c r="L15" s="182">
        <f>J15*G15</f>
        <v>0</v>
      </c>
      <c r="M15" s="181"/>
    </row>
    <row r="16" spans="1:13" s="161" customFormat="1" x14ac:dyDescent="0.25">
      <c r="A16" s="314"/>
      <c r="B16" s="195">
        <v>15</v>
      </c>
      <c r="C16" s="147">
        <v>3</v>
      </c>
      <c r="D16" s="49" t="s">
        <v>158</v>
      </c>
      <c r="E16" s="138" t="s">
        <v>28</v>
      </c>
      <c r="F16" s="159">
        <v>3600</v>
      </c>
      <c r="G16" s="160">
        <f>F16*2</f>
        <v>7200</v>
      </c>
      <c r="H16" s="25">
        <v>2</v>
      </c>
      <c r="I16" s="366">
        <v>5.5E-2</v>
      </c>
      <c r="J16" s="350"/>
      <c r="K16" s="371">
        <f>IF(I16=5.5%,J16*105.5/100,IF(I16=10%,J16*110/100,IF(I16=20%,J16*120/100,0)))</f>
        <v>0</v>
      </c>
      <c r="L16" s="182">
        <f>J16*G16</f>
        <v>0</v>
      </c>
      <c r="M16" s="181"/>
    </row>
    <row r="17" spans="1:23" ht="15.75" thickBot="1" x14ac:dyDescent="0.3">
      <c r="A17" s="314"/>
      <c r="B17" s="1"/>
      <c r="C17" s="1"/>
      <c r="D17" s="1"/>
      <c r="E17" s="1"/>
      <c r="F17" s="1"/>
      <c r="G17" s="1"/>
      <c r="H17" s="25"/>
      <c r="I17" s="1"/>
      <c r="J17" s="1"/>
      <c r="K17" s="1"/>
      <c r="L17" s="1"/>
      <c r="M17" s="1"/>
    </row>
    <row r="18" spans="1:23" s="161" customFormat="1" x14ac:dyDescent="0.25">
      <c r="A18" s="314"/>
      <c r="B18" s="162"/>
      <c r="C18" s="162"/>
      <c r="D18" s="344" t="s">
        <v>184</v>
      </c>
      <c r="E18" s="355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</row>
    <row r="19" spans="1:23" s="161" customFormat="1" x14ac:dyDescent="0.25">
      <c r="A19" s="314"/>
      <c r="B19" s="162"/>
      <c r="C19" s="162"/>
      <c r="D19" s="347"/>
      <c r="E19" s="356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1:23" s="161" customFormat="1" ht="15.75" thickBot="1" x14ac:dyDescent="0.3">
      <c r="A20" s="314"/>
      <c r="B20" s="162"/>
      <c r="C20" s="162"/>
      <c r="D20" s="348"/>
      <c r="E20" s="357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</row>
    <row r="21" spans="1:23" s="161" customFormat="1" x14ac:dyDescent="0.25">
      <c r="A21" s="314"/>
      <c r="B21" s="162"/>
      <c r="C21" s="162"/>
      <c r="D21" s="349"/>
      <c r="E21" s="349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</row>
    <row r="22" spans="1:23" x14ac:dyDescent="0.25">
      <c r="A22" s="314"/>
      <c r="B22" s="15" t="s">
        <v>12</v>
      </c>
      <c r="F22" s="15"/>
      <c r="G22" s="15"/>
      <c r="J22" s="15"/>
      <c r="K22" s="1"/>
      <c r="L22" s="1"/>
    </row>
    <row r="23" spans="1:23" x14ac:dyDescent="0.25">
      <c r="A23" s="314"/>
      <c r="B23" s="15" t="s">
        <v>9</v>
      </c>
      <c r="C23" s="15"/>
      <c r="D23" s="15"/>
      <c r="E23" s="15"/>
      <c r="F23" s="15"/>
      <c r="G23" s="15"/>
      <c r="H23" s="15"/>
      <c r="I23" s="15"/>
      <c r="J23" s="15"/>
      <c r="K23" s="1"/>
      <c r="L23" s="1"/>
    </row>
    <row r="24" spans="1:23" x14ac:dyDescent="0.25">
      <c r="A24" s="314"/>
      <c r="B24" s="15" t="s">
        <v>10</v>
      </c>
      <c r="C24" s="15"/>
      <c r="D24" s="15"/>
      <c r="E24" s="15"/>
      <c r="F24" s="15"/>
      <c r="G24" s="15"/>
      <c r="J24" s="15"/>
      <c r="K24" s="1"/>
      <c r="L24" s="1"/>
    </row>
    <row r="25" spans="1:23" ht="15.75" thickBot="1" x14ac:dyDescent="0.3">
      <c r="A25" s="314"/>
      <c r="B25" s="190" t="s">
        <v>148</v>
      </c>
      <c r="C25" s="15"/>
      <c r="D25" s="15"/>
      <c r="E25" s="15"/>
      <c r="F25" s="15"/>
      <c r="G25" s="15"/>
      <c r="J25" s="15"/>
      <c r="K25" s="1"/>
      <c r="L25" s="1"/>
    </row>
    <row r="26" spans="1:23" ht="15.75" thickBot="1" x14ac:dyDescent="0.3">
      <c r="A26" s="314"/>
      <c r="B26" s="26" t="s">
        <v>35</v>
      </c>
      <c r="C26" s="27"/>
      <c r="D26" s="27"/>
      <c r="E26" s="27"/>
      <c r="F26" s="27"/>
      <c r="G26" s="27"/>
      <c r="H26" s="29"/>
      <c r="I26" s="29"/>
      <c r="J26" s="27"/>
      <c r="K26" s="24"/>
      <c r="L26" s="1"/>
    </row>
    <row r="27" spans="1:23" x14ac:dyDescent="0.25">
      <c r="A27" s="314"/>
      <c r="C27" s="28"/>
      <c r="D27" s="28"/>
      <c r="E27" s="28"/>
      <c r="F27" s="28"/>
      <c r="G27" s="28"/>
      <c r="H27" s="28"/>
      <c r="I27" s="28"/>
      <c r="J27" s="28"/>
      <c r="K27" s="1"/>
      <c r="L27" s="1"/>
    </row>
    <row r="28" spans="1:23" x14ac:dyDescent="0.25">
      <c r="A28" s="314"/>
      <c r="B28" s="15" t="s">
        <v>14</v>
      </c>
      <c r="C28" s="28"/>
      <c r="D28" s="28"/>
      <c r="E28" s="28"/>
      <c r="F28" s="28"/>
      <c r="G28" s="28"/>
      <c r="H28" s="28"/>
      <c r="I28" s="28"/>
      <c r="J28" s="28"/>
      <c r="K28" s="1"/>
      <c r="L28" s="1"/>
    </row>
    <row r="29" spans="1:23" x14ac:dyDescent="0.25">
      <c r="A29" s="314"/>
      <c r="B29" s="15" t="s">
        <v>11</v>
      </c>
      <c r="C29" s="28"/>
      <c r="D29" s="28"/>
      <c r="E29" s="28"/>
      <c r="F29" s="28"/>
      <c r="G29" s="28"/>
      <c r="H29" s="28"/>
      <c r="I29" s="28"/>
      <c r="J29" s="28"/>
      <c r="K29" s="1"/>
      <c r="L29" s="1"/>
    </row>
    <row r="30" spans="1:23" x14ac:dyDescent="0.25">
      <c r="A30" s="314"/>
      <c r="B30" s="15"/>
      <c r="C30" s="28"/>
      <c r="D30" s="28"/>
      <c r="E30" s="28"/>
      <c r="F30" s="28"/>
      <c r="G30" s="28"/>
      <c r="H30" s="28"/>
      <c r="I30" s="28"/>
      <c r="J30" s="28"/>
      <c r="K30" s="1"/>
      <c r="L30" s="1"/>
    </row>
    <row r="31" spans="1:23" x14ac:dyDescent="0.25">
      <c r="A31" s="28"/>
      <c r="B31" s="35"/>
      <c r="C31" s="35"/>
      <c r="D31" s="35"/>
      <c r="E31" s="35"/>
      <c r="F31" s="35"/>
      <c r="G31" s="35"/>
      <c r="H31" s="35"/>
      <c r="I31" s="35"/>
      <c r="J31" s="35"/>
      <c r="K31" s="338"/>
      <c r="L31" s="338"/>
    </row>
    <row r="32" spans="1:23" x14ac:dyDescent="0.25">
      <c r="A32" s="28"/>
    </row>
  </sheetData>
  <mergeCells count="6">
    <mergeCell ref="K31:L31"/>
    <mergeCell ref="A14:A30"/>
    <mergeCell ref="B2:L2"/>
    <mergeCell ref="K11:L11"/>
    <mergeCell ref="D18:D20"/>
    <mergeCell ref="E18:E2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W28"/>
  <sheetViews>
    <sheetView topLeftCell="A4" workbookViewId="0">
      <selection activeCell="B5" sqref="B5:F6"/>
    </sheetView>
  </sheetViews>
  <sheetFormatPr baseColWidth="10" defaultRowHeight="15" x14ac:dyDescent="0.25"/>
  <cols>
    <col min="1" max="1" width="6.140625" customWidth="1"/>
    <col min="4" max="4" width="21.85546875" customWidth="1"/>
    <col min="6" max="7" width="14.85546875" customWidth="1"/>
    <col min="8" max="8" width="12.7109375" customWidth="1"/>
    <col min="10" max="10" width="14" customWidth="1"/>
    <col min="12" max="12" width="22.42578125" customWidth="1"/>
  </cols>
  <sheetData>
    <row r="2" spans="2:23" ht="18" x14ac:dyDescent="0.25">
      <c r="B2" s="278" t="s">
        <v>0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</row>
    <row r="3" spans="2:2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2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23" x14ac:dyDescent="0.25">
      <c r="B5" s="163" t="s">
        <v>185</v>
      </c>
      <c r="C5" s="148"/>
      <c r="D5" s="148"/>
      <c r="E5" s="148"/>
      <c r="F5" s="148"/>
      <c r="G5" s="7"/>
      <c r="H5" s="7"/>
      <c r="I5" s="7"/>
      <c r="J5" s="7"/>
      <c r="K5" s="7"/>
      <c r="L5" s="8"/>
    </row>
    <row r="6" spans="2:23" x14ac:dyDescent="0.25">
      <c r="B6" s="166" t="s">
        <v>186</v>
      </c>
      <c r="C6" s="150"/>
      <c r="D6" s="150"/>
      <c r="E6" s="150"/>
      <c r="F6" s="150"/>
      <c r="G6" s="10"/>
      <c r="H6" s="10"/>
      <c r="I6" s="10"/>
      <c r="J6" s="10"/>
      <c r="K6" s="10"/>
      <c r="L6" s="11"/>
    </row>
    <row r="7" spans="2:23" x14ac:dyDescent="0.25">
      <c r="B7" s="12" t="s">
        <v>15</v>
      </c>
      <c r="C7" s="13"/>
      <c r="D7" s="13"/>
      <c r="E7" s="13"/>
      <c r="F7" s="13"/>
      <c r="G7" s="13"/>
      <c r="H7" s="13"/>
      <c r="I7" s="13"/>
      <c r="J7" s="13"/>
      <c r="K7" s="13"/>
      <c r="L7" s="14"/>
    </row>
    <row r="8" spans="2:23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2:23" ht="15.75" thickBot="1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23" ht="15.75" thickBot="1" x14ac:dyDescent="0.3">
      <c r="B10" s="3" t="s">
        <v>107</v>
      </c>
      <c r="C10" s="1"/>
      <c r="D10" s="1"/>
      <c r="E10" s="1"/>
      <c r="F10" s="1"/>
      <c r="G10" s="1"/>
      <c r="H10" s="22" t="s">
        <v>32</v>
      </c>
      <c r="I10" s="23"/>
      <c r="J10" s="24"/>
      <c r="K10" s="339" t="s">
        <v>33</v>
      </c>
      <c r="L10" s="340"/>
    </row>
    <row r="11" spans="2:23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2:23" ht="71.25" x14ac:dyDescent="0.25">
      <c r="B12" s="2" t="s">
        <v>1</v>
      </c>
      <c r="C12" s="2" t="s">
        <v>2</v>
      </c>
      <c r="D12" s="2" t="s">
        <v>7</v>
      </c>
      <c r="E12" s="2" t="s">
        <v>3</v>
      </c>
      <c r="F12" s="2" t="s">
        <v>127</v>
      </c>
      <c r="G12" s="2" t="s">
        <v>134</v>
      </c>
      <c r="H12" s="84" t="s">
        <v>126</v>
      </c>
      <c r="I12" s="2" t="s">
        <v>4</v>
      </c>
      <c r="J12" s="2" t="s">
        <v>5</v>
      </c>
      <c r="K12" s="2" t="s">
        <v>6</v>
      </c>
      <c r="L12" s="2" t="s">
        <v>17</v>
      </c>
      <c r="M12" s="2" t="s">
        <v>18</v>
      </c>
    </row>
    <row r="13" spans="2:23" ht="32.25" customHeight="1" x14ac:dyDescent="0.25">
      <c r="B13" s="17">
        <v>16</v>
      </c>
      <c r="C13" s="5">
        <v>1</v>
      </c>
      <c r="D13" s="4" t="s">
        <v>34</v>
      </c>
      <c r="E13" s="4" t="s">
        <v>81</v>
      </c>
      <c r="F13" s="21">
        <v>9500</v>
      </c>
      <c r="G13" s="86">
        <f>F13*2</f>
        <v>19000</v>
      </c>
      <c r="H13" s="89">
        <v>1</v>
      </c>
      <c r="I13" s="366">
        <v>5.5E-2</v>
      </c>
      <c r="J13" s="350"/>
      <c r="K13" s="371">
        <f>IF(I13=5.5%,J13*105.5/100,IF(I13=10%,J13*110/100,IF(I13=20%,J13*120/100,0)))</f>
        <v>0</v>
      </c>
      <c r="L13" s="102">
        <f>J13*G13</f>
        <v>0</v>
      </c>
      <c r="M13" s="350"/>
    </row>
    <row r="14" spans="2:23" s="161" customFormat="1" ht="32.25" customHeight="1" x14ac:dyDescent="0.25">
      <c r="B14" s="195">
        <v>16</v>
      </c>
      <c r="C14" s="147">
        <v>2</v>
      </c>
      <c r="D14" s="181" t="s">
        <v>159</v>
      </c>
      <c r="E14" s="181"/>
      <c r="F14" s="159">
        <v>10500</v>
      </c>
      <c r="G14" s="160">
        <f>F14*2</f>
        <v>21000</v>
      </c>
      <c r="H14" s="89">
        <v>1</v>
      </c>
      <c r="I14" s="366"/>
      <c r="J14" s="350"/>
      <c r="K14" s="371">
        <f>IF(I14=5.5%,J14*105.5/100,IF(I14=10%,J14*110/100,IF(I14=20%,J14*120/100,0)))</f>
        <v>0</v>
      </c>
      <c r="L14" s="182">
        <f>J14*G14</f>
        <v>0</v>
      </c>
      <c r="M14" s="350"/>
    </row>
    <row r="15" spans="2:23" s="161" customFormat="1" ht="32.25" customHeight="1" thickBot="1" x14ac:dyDescent="0.3">
      <c r="B15" s="196"/>
      <c r="C15" s="198"/>
      <c r="D15" s="150"/>
      <c r="E15" s="150"/>
      <c r="F15" s="199"/>
      <c r="G15" s="200"/>
      <c r="H15" s="90"/>
      <c r="I15" s="150"/>
      <c r="J15" s="150"/>
      <c r="K15" s="150"/>
      <c r="L15" s="114"/>
      <c r="M15" s="150"/>
    </row>
    <row r="16" spans="2:23" s="161" customFormat="1" x14ac:dyDescent="0.25">
      <c r="B16" s="162"/>
      <c r="C16" s="162"/>
      <c r="D16" s="344" t="s">
        <v>184</v>
      </c>
      <c r="E16" s="35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</row>
    <row r="17" spans="2:23" s="161" customFormat="1" x14ac:dyDescent="0.25">
      <c r="B17" s="162"/>
      <c r="C17" s="162"/>
      <c r="D17" s="347"/>
      <c r="E17" s="356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5"/>
      <c r="R17" s="345"/>
      <c r="S17" s="345"/>
      <c r="T17" s="345"/>
      <c r="U17" s="345"/>
      <c r="V17" s="345"/>
      <c r="W17" s="345"/>
    </row>
    <row r="18" spans="2:23" s="161" customFormat="1" ht="15.75" thickBot="1" x14ac:dyDescent="0.3">
      <c r="B18" s="162"/>
      <c r="C18" s="162"/>
      <c r="D18" s="348"/>
      <c r="E18" s="357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</row>
    <row r="19" spans="2:23" s="161" customFormat="1" x14ac:dyDescent="0.25">
      <c r="B19" s="162"/>
      <c r="C19" s="162"/>
      <c r="D19" s="349"/>
      <c r="E19" s="349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2:23" x14ac:dyDescent="0.25">
      <c r="B20" s="1"/>
      <c r="C20" s="1"/>
      <c r="D20" s="1"/>
      <c r="E20" s="1"/>
      <c r="F20" s="1"/>
      <c r="G20" s="1"/>
      <c r="H20" s="189"/>
      <c r="I20" s="1"/>
      <c r="J20" s="1"/>
      <c r="K20" s="1"/>
      <c r="L20" s="1"/>
      <c r="M20" s="1"/>
    </row>
    <row r="21" spans="2:23" x14ac:dyDescent="0.25">
      <c r="B21" s="15" t="s">
        <v>12</v>
      </c>
      <c r="F21" s="15"/>
      <c r="G21" s="15"/>
      <c r="H21" s="189"/>
      <c r="J21" s="15"/>
      <c r="K21" s="1"/>
      <c r="L21" s="1"/>
    </row>
    <row r="22" spans="2:23" x14ac:dyDescent="0.25">
      <c r="B22" s="15" t="s">
        <v>9</v>
      </c>
      <c r="C22" s="15"/>
      <c r="D22" s="15"/>
      <c r="E22" s="15"/>
      <c r="F22" s="15"/>
      <c r="G22" s="15"/>
      <c r="H22" s="15"/>
      <c r="I22" s="15"/>
      <c r="J22" s="15"/>
      <c r="K22" s="1"/>
      <c r="L22" s="1"/>
    </row>
    <row r="23" spans="2:23" x14ac:dyDescent="0.25">
      <c r="B23" s="15" t="s">
        <v>10</v>
      </c>
      <c r="C23" s="15"/>
      <c r="D23" s="15"/>
      <c r="E23" s="15"/>
      <c r="F23" s="15"/>
      <c r="G23" s="15"/>
      <c r="J23" s="15"/>
      <c r="K23" s="1"/>
      <c r="L23" s="1"/>
    </row>
    <row r="24" spans="2:23" ht="15.75" thickBot="1" x14ac:dyDescent="0.3">
      <c r="B24" s="190" t="s">
        <v>148</v>
      </c>
      <c r="C24" s="15"/>
      <c r="D24" s="15"/>
      <c r="E24" s="15"/>
      <c r="F24" s="15"/>
      <c r="G24" s="15"/>
      <c r="J24" s="15"/>
      <c r="K24" s="1"/>
      <c r="L24" s="1"/>
    </row>
    <row r="25" spans="2:23" ht="15.75" thickBot="1" x14ac:dyDescent="0.3">
      <c r="B25" s="26" t="s">
        <v>35</v>
      </c>
      <c r="C25" s="27"/>
      <c r="D25" s="27"/>
      <c r="E25" s="27"/>
      <c r="F25" s="27"/>
      <c r="G25" s="27"/>
      <c r="H25" s="29"/>
      <c r="I25" s="29"/>
      <c r="J25" s="27"/>
      <c r="K25" s="24"/>
      <c r="L25" s="1"/>
    </row>
    <row r="26" spans="2:23" x14ac:dyDescent="0.25">
      <c r="C26" s="28"/>
      <c r="D26" s="28"/>
      <c r="E26" s="28"/>
      <c r="F26" s="28"/>
      <c r="G26" s="28"/>
      <c r="H26" s="28"/>
      <c r="I26" s="28"/>
      <c r="J26" s="28"/>
      <c r="K26" s="1"/>
      <c r="L26" s="1"/>
    </row>
    <row r="27" spans="2:23" x14ac:dyDescent="0.25">
      <c r="B27" s="15" t="s">
        <v>14</v>
      </c>
      <c r="C27" s="28"/>
      <c r="D27" s="28"/>
      <c r="E27" s="28"/>
      <c r="F27" s="28"/>
      <c r="G27" s="28"/>
      <c r="H27" s="28"/>
      <c r="I27" s="28"/>
      <c r="J27" s="28"/>
      <c r="K27" s="1"/>
      <c r="L27" s="1"/>
    </row>
    <row r="28" spans="2:23" x14ac:dyDescent="0.25">
      <c r="B28" s="15" t="s">
        <v>36</v>
      </c>
      <c r="C28" s="28"/>
      <c r="D28" s="28"/>
      <c r="E28" s="28"/>
      <c r="F28" s="28"/>
      <c r="G28" s="28"/>
      <c r="H28" s="28"/>
      <c r="I28" s="28"/>
      <c r="J28" s="28"/>
      <c r="K28" s="1"/>
      <c r="L28" s="1"/>
    </row>
  </sheetData>
  <mergeCells count="4">
    <mergeCell ref="B2:L2"/>
    <mergeCell ref="K10:L10"/>
    <mergeCell ref="D16:D18"/>
    <mergeCell ref="E16:E1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W28"/>
  <sheetViews>
    <sheetView workbookViewId="0">
      <selection activeCell="B5" sqref="B5:F6"/>
    </sheetView>
  </sheetViews>
  <sheetFormatPr baseColWidth="10" defaultRowHeight="15" x14ac:dyDescent="0.25"/>
  <cols>
    <col min="4" max="4" width="20.42578125" customWidth="1"/>
    <col min="8" max="8" width="12" customWidth="1"/>
    <col min="10" max="10" width="16.7109375" customWidth="1"/>
  </cols>
  <sheetData>
    <row r="2" spans="1:23" ht="18" x14ac:dyDescent="0.25">
      <c r="A2" s="32"/>
      <c r="B2" s="278" t="s">
        <v>0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</row>
    <row r="3" spans="1:23" x14ac:dyDescent="0.25">
      <c r="A3" s="10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23" x14ac:dyDescent="0.25">
      <c r="A4" s="10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23" x14ac:dyDescent="0.25">
      <c r="A5" s="10"/>
      <c r="B5" s="163" t="s">
        <v>185</v>
      </c>
      <c r="C5" s="148"/>
      <c r="D5" s="148"/>
      <c r="E5" s="148"/>
      <c r="F5" s="148"/>
      <c r="G5" s="7"/>
      <c r="H5" s="7"/>
      <c r="I5" s="7"/>
      <c r="J5" s="7"/>
      <c r="K5" s="7"/>
      <c r="L5" s="8"/>
    </row>
    <row r="6" spans="1:23" x14ac:dyDescent="0.25">
      <c r="A6" s="10"/>
      <c r="B6" s="166" t="s">
        <v>186</v>
      </c>
      <c r="C6" s="150"/>
      <c r="D6" s="150"/>
      <c r="E6" s="150"/>
      <c r="F6" s="150"/>
      <c r="G6" s="10"/>
      <c r="H6" s="10"/>
      <c r="I6" s="10"/>
      <c r="J6" s="10"/>
      <c r="K6" s="10"/>
      <c r="L6" s="11"/>
    </row>
    <row r="7" spans="1:23" x14ac:dyDescent="0.25">
      <c r="A7" s="10"/>
      <c r="B7" s="12" t="s">
        <v>15</v>
      </c>
      <c r="C7" s="13"/>
      <c r="D7" s="13"/>
      <c r="E7" s="13"/>
      <c r="F7" s="13"/>
      <c r="G7" s="13"/>
      <c r="H7" s="13"/>
      <c r="I7" s="13"/>
      <c r="J7" s="13"/>
      <c r="K7" s="13"/>
      <c r="L7" s="14"/>
    </row>
    <row r="8" spans="1:23" x14ac:dyDescent="0.25">
      <c r="A8" s="10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23" ht="15.75" thickBot="1" x14ac:dyDescent="0.3">
      <c r="A9" s="10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3" ht="15.75" thickBot="1" x14ac:dyDescent="0.3">
      <c r="A10" s="30"/>
      <c r="B10" s="3" t="s">
        <v>106</v>
      </c>
      <c r="C10" s="1"/>
      <c r="D10" s="1"/>
      <c r="E10" s="1"/>
      <c r="F10" s="1"/>
      <c r="G10" s="1"/>
      <c r="H10" s="22" t="s">
        <v>39</v>
      </c>
      <c r="I10" s="23"/>
      <c r="J10" s="24"/>
      <c r="K10" s="339" t="s">
        <v>40</v>
      </c>
      <c r="L10" s="340"/>
    </row>
    <row r="11" spans="1:23" x14ac:dyDescent="0.25">
      <c r="A11" s="10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23" ht="114" x14ac:dyDescent="0.25">
      <c r="A12" s="31"/>
      <c r="B12" s="2" t="s">
        <v>1</v>
      </c>
      <c r="C12" s="2" t="s">
        <v>2</v>
      </c>
      <c r="D12" s="2" t="s">
        <v>7</v>
      </c>
      <c r="E12" s="2" t="s">
        <v>3</v>
      </c>
      <c r="F12" s="2" t="s">
        <v>127</v>
      </c>
      <c r="G12" s="2" t="s">
        <v>134</v>
      </c>
      <c r="H12" s="84" t="s">
        <v>126</v>
      </c>
      <c r="I12" s="2" t="s">
        <v>4</v>
      </c>
      <c r="J12" s="2" t="s">
        <v>5</v>
      </c>
      <c r="K12" s="2" t="s">
        <v>6</v>
      </c>
      <c r="L12" s="2" t="s">
        <v>17</v>
      </c>
      <c r="M12" s="2" t="s">
        <v>18</v>
      </c>
    </row>
    <row r="13" spans="1:23" ht="30.75" customHeight="1" x14ac:dyDescent="0.25">
      <c r="A13" s="37"/>
      <c r="B13" s="297">
        <v>17</v>
      </c>
      <c r="C13" s="5">
        <v>1</v>
      </c>
      <c r="D13" s="4" t="s">
        <v>160</v>
      </c>
      <c r="E13" s="4" t="s">
        <v>28</v>
      </c>
      <c r="F13" s="21">
        <v>14200</v>
      </c>
      <c r="G13" s="86">
        <f>F13*2</f>
        <v>28400</v>
      </c>
      <c r="H13" s="25">
        <v>1</v>
      </c>
      <c r="I13" s="366">
        <v>5.5E-2</v>
      </c>
      <c r="J13" s="350"/>
      <c r="K13" s="371">
        <f>IF(I13=5.5%,J13*105.5/100,IF(I13=10%,J13*110/100,IF(I13=20%,J13*120/100,0)))</f>
        <v>0</v>
      </c>
      <c r="L13" s="102">
        <f>J13*G13</f>
        <v>0</v>
      </c>
      <c r="M13" s="350"/>
    </row>
    <row r="14" spans="1:23" ht="32.25" customHeight="1" x14ac:dyDescent="0.25">
      <c r="A14" s="37"/>
      <c r="B14" s="298"/>
      <c r="C14" s="5">
        <v>2</v>
      </c>
      <c r="D14" s="34" t="s">
        <v>133</v>
      </c>
      <c r="E14" s="4" t="s">
        <v>28</v>
      </c>
      <c r="F14" s="21">
        <v>3120</v>
      </c>
      <c r="G14" s="86">
        <f>F14*2</f>
        <v>6240</v>
      </c>
      <c r="H14" s="25">
        <v>1</v>
      </c>
      <c r="I14" s="366">
        <v>5.5E-2</v>
      </c>
      <c r="J14" s="350"/>
      <c r="K14" s="371">
        <f>IF(I14=5.5%,J14*105.5/100,IF(I14=10%,J14*110/100,IF(I14=20%,J14*120/100,0)))</f>
        <v>0</v>
      </c>
      <c r="L14" s="102">
        <f>J14*G14</f>
        <v>0</v>
      </c>
      <c r="M14" s="350"/>
    </row>
    <row r="15" spans="1:23" ht="15.75" thickBot="1" x14ac:dyDescent="0.3">
      <c r="A15" s="37"/>
      <c r="B15" s="1"/>
      <c r="C15" s="1"/>
      <c r="D15" s="1"/>
      <c r="E15" s="1"/>
      <c r="F15" s="1"/>
      <c r="G15" s="1"/>
      <c r="H15" s="1"/>
      <c r="I15" s="1"/>
      <c r="J15" s="1"/>
      <c r="L15" s="1"/>
    </row>
    <row r="16" spans="1:23" s="161" customFormat="1" x14ac:dyDescent="0.25">
      <c r="B16" s="162"/>
      <c r="C16" s="162"/>
      <c r="D16" s="344" t="s">
        <v>184</v>
      </c>
      <c r="E16" s="35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</row>
    <row r="17" spans="1:23" s="161" customFormat="1" x14ac:dyDescent="0.25">
      <c r="B17" s="162"/>
      <c r="C17" s="162"/>
      <c r="D17" s="347"/>
      <c r="E17" s="356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5"/>
      <c r="R17" s="345"/>
      <c r="S17" s="345"/>
      <c r="T17" s="345"/>
      <c r="U17" s="345"/>
      <c r="V17" s="345"/>
      <c r="W17" s="345"/>
    </row>
    <row r="18" spans="1:23" s="161" customFormat="1" ht="15.75" thickBot="1" x14ac:dyDescent="0.3">
      <c r="B18" s="162"/>
      <c r="C18" s="162"/>
      <c r="D18" s="348"/>
      <c r="E18" s="357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</row>
    <row r="19" spans="1:23" s="161" customFormat="1" x14ac:dyDescent="0.25">
      <c r="B19" s="162"/>
      <c r="C19" s="162"/>
      <c r="D19" s="349"/>
      <c r="E19" s="349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1:23" x14ac:dyDescent="0.25">
      <c r="A20" s="37"/>
      <c r="B20" s="15" t="s">
        <v>12</v>
      </c>
      <c r="F20" s="15"/>
      <c r="G20" s="15"/>
      <c r="J20" s="15"/>
      <c r="K20" s="1"/>
      <c r="L20" s="1"/>
    </row>
    <row r="21" spans="1:23" x14ac:dyDescent="0.25">
      <c r="A21" s="37"/>
      <c r="B21" s="15" t="s">
        <v>9</v>
      </c>
      <c r="C21" s="15"/>
      <c r="D21" s="15"/>
      <c r="E21" s="15"/>
      <c r="F21" s="15"/>
      <c r="G21" s="15"/>
      <c r="H21" s="15"/>
      <c r="I21" s="15"/>
      <c r="J21" s="15"/>
      <c r="K21" s="1"/>
      <c r="L21" s="1"/>
    </row>
    <row r="22" spans="1:23" x14ac:dyDescent="0.25">
      <c r="A22" s="37"/>
      <c r="B22" s="15" t="s">
        <v>10</v>
      </c>
      <c r="C22" s="15"/>
      <c r="D22" s="15"/>
      <c r="E22" s="15"/>
      <c r="F22" s="15"/>
      <c r="G22" s="15"/>
      <c r="J22" s="15"/>
      <c r="K22" s="1"/>
      <c r="L22" s="1"/>
    </row>
    <row r="23" spans="1:23" ht="15.75" thickBot="1" x14ac:dyDescent="0.3">
      <c r="A23" s="37"/>
      <c r="B23" s="190" t="s">
        <v>148</v>
      </c>
      <c r="C23" s="15"/>
      <c r="D23" s="15"/>
      <c r="E23" s="15"/>
      <c r="F23" s="15"/>
      <c r="G23" s="15"/>
      <c r="J23" s="15"/>
      <c r="K23" s="1"/>
      <c r="L23" s="1"/>
    </row>
    <row r="24" spans="1:23" ht="15.75" thickBot="1" x14ac:dyDescent="0.3">
      <c r="A24" s="37"/>
      <c r="B24" s="26" t="s">
        <v>35</v>
      </c>
      <c r="C24" s="27"/>
      <c r="D24" s="27"/>
      <c r="E24" s="27"/>
      <c r="F24" s="27"/>
      <c r="G24" s="27"/>
      <c r="H24" s="29"/>
      <c r="I24" s="29"/>
      <c r="J24" s="27"/>
      <c r="K24" s="24"/>
      <c r="L24" s="1"/>
    </row>
    <row r="25" spans="1:23" x14ac:dyDescent="0.25">
      <c r="A25" s="37"/>
      <c r="C25" s="28"/>
      <c r="D25" s="28"/>
      <c r="E25" s="28"/>
      <c r="F25" s="28"/>
      <c r="G25" s="28"/>
      <c r="H25" s="28"/>
      <c r="I25" s="28"/>
      <c r="J25" s="28"/>
      <c r="K25" s="1"/>
      <c r="L25" s="1"/>
    </row>
    <row r="26" spans="1:23" x14ac:dyDescent="0.25">
      <c r="A26" s="37"/>
      <c r="B26" s="15" t="s">
        <v>14</v>
      </c>
      <c r="C26" s="28"/>
      <c r="D26" s="28"/>
      <c r="E26" s="28"/>
      <c r="F26" s="28"/>
      <c r="G26" s="28"/>
      <c r="H26" s="28"/>
      <c r="I26" s="28"/>
      <c r="J26" s="28"/>
      <c r="K26" s="1"/>
      <c r="L26" s="1"/>
    </row>
    <row r="27" spans="1:23" x14ac:dyDescent="0.25">
      <c r="A27" s="37"/>
      <c r="B27" s="15" t="s">
        <v>11</v>
      </c>
      <c r="C27" s="28"/>
      <c r="D27" s="28"/>
      <c r="E27" s="28"/>
      <c r="F27" s="28"/>
      <c r="G27" s="28"/>
      <c r="H27" s="28"/>
      <c r="I27" s="28"/>
      <c r="J27" s="28"/>
      <c r="K27" s="1"/>
      <c r="L27" s="1"/>
    </row>
    <row r="28" spans="1:23" x14ac:dyDescent="0.25">
      <c r="A28" s="37"/>
      <c r="B28" s="15"/>
      <c r="C28" s="28"/>
      <c r="D28" s="28"/>
      <c r="E28" s="28"/>
      <c r="F28" s="28"/>
      <c r="G28" s="28"/>
      <c r="H28" s="28"/>
      <c r="I28" s="28"/>
      <c r="J28" s="28"/>
      <c r="K28" s="1"/>
      <c r="L28" s="1"/>
    </row>
  </sheetData>
  <mergeCells count="5">
    <mergeCell ref="B2:L2"/>
    <mergeCell ref="K10:L10"/>
    <mergeCell ref="B13:B14"/>
    <mergeCell ref="D16:D18"/>
    <mergeCell ref="E16:E1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W29"/>
  <sheetViews>
    <sheetView workbookViewId="0">
      <selection activeCell="B6" sqref="B6:F7"/>
    </sheetView>
  </sheetViews>
  <sheetFormatPr baseColWidth="10" defaultRowHeight="15" x14ac:dyDescent="0.25"/>
  <cols>
    <col min="4" max="4" width="33" customWidth="1"/>
    <col min="6" max="8" width="24" customWidth="1"/>
  </cols>
  <sheetData>
    <row r="3" spans="2:13" ht="18" x14ac:dyDescent="0.25">
      <c r="B3" s="278" t="s">
        <v>0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x14ac:dyDescent="0.25">
      <c r="B6" s="163" t="s">
        <v>185</v>
      </c>
      <c r="C6" s="148"/>
      <c r="D6" s="148"/>
      <c r="E6" s="148"/>
      <c r="F6" s="148"/>
      <c r="G6" s="7"/>
      <c r="H6" s="7"/>
      <c r="I6" s="7"/>
      <c r="J6" s="7"/>
      <c r="K6" s="7"/>
      <c r="L6" s="7"/>
      <c r="M6" s="8"/>
    </row>
    <row r="7" spans="2:13" x14ac:dyDescent="0.25">
      <c r="B7" s="166" t="s">
        <v>186</v>
      </c>
      <c r="C7" s="150"/>
      <c r="D7" s="150"/>
      <c r="E7" s="150"/>
      <c r="F7" s="150"/>
      <c r="G7" s="10"/>
      <c r="H7" s="10"/>
      <c r="I7" s="10"/>
      <c r="J7" s="10"/>
      <c r="K7" s="10"/>
      <c r="L7" s="10"/>
      <c r="M7" s="11"/>
    </row>
    <row r="8" spans="2:13" x14ac:dyDescent="0.25">
      <c r="B8" s="12" t="s">
        <v>15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4"/>
    </row>
    <row r="9" spans="2:13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5.75" thickBot="1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75" thickBot="1" x14ac:dyDescent="0.3">
      <c r="B11" s="38" t="s">
        <v>31</v>
      </c>
      <c r="C11" s="23"/>
      <c r="D11" s="24"/>
      <c r="E11" s="1"/>
      <c r="F11" s="22" t="s">
        <v>103</v>
      </c>
      <c r="G11" s="30"/>
      <c r="H11" s="30"/>
      <c r="I11" s="1"/>
      <c r="J11" s="1"/>
      <c r="K11" s="1"/>
      <c r="L11" s="1"/>
      <c r="M11" s="1" t="s">
        <v>8</v>
      </c>
    </row>
    <row r="12" spans="2:13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42.75" x14ac:dyDescent="0.25">
      <c r="B13" s="2" t="s">
        <v>1</v>
      </c>
      <c r="C13" s="2" t="s">
        <v>2</v>
      </c>
      <c r="D13" s="2" t="s">
        <v>7</v>
      </c>
      <c r="E13" s="2" t="s">
        <v>3</v>
      </c>
      <c r="F13" s="2" t="s">
        <v>127</v>
      </c>
      <c r="G13" s="2" t="s">
        <v>134</v>
      </c>
      <c r="H13" s="2" t="s">
        <v>126</v>
      </c>
      <c r="I13" s="2" t="s">
        <v>4</v>
      </c>
      <c r="J13" s="2" t="s">
        <v>5</v>
      </c>
      <c r="K13" s="2" t="s">
        <v>6</v>
      </c>
      <c r="L13" s="2" t="s">
        <v>17</v>
      </c>
      <c r="M13" s="2" t="s">
        <v>18</v>
      </c>
    </row>
    <row r="14" spans="2:13" x14ac:dyDescent="0.25">
      <c r="B14" s="297">
        <v>18</v>
      </c>
      <c r="C14" s="98">
        <v>1</v>
      </c>
      <c r="D14" s="99" t="s">
        <v>169</v>
      </c>
      <c r="E14" s="99" t="s">
        <v>171</v>
      </c>
      <c r="F14" s="86">
        <f>160*52</f>
        <v>8320</v>
      </c>
      <c r="G14" s="86">
        <f>F14*2</f>
        <v>16640</v>
      </c>
      <c r="H14" s="86">
        <v>1</v>
      </c>
      <c r="I14" s="366">
        <v>5.5E-2</v>
      </c>
      <c r="J14" s="350"/>
      <c r="K14" s="371">
        <f>IF(I14=5.5%,J14*105.5/100,IF(I14=10%,J14*110/100,IF(I14=20%,J14*120/100,0)))</f>
        <v>0</v>
      </c>
      <c r="L14" s="102">
        <f>J14*G14</f>
        <v>0</v>
      </c>
      <c r="M14" s="350"/>
    </row>
    <row r="15" spans="2:13" x14ac:dyDescent="0.25">
      <c r="B15" s="308"/>
      <c r="C15" s="98">
        <v>2</v>
      </c>
      <c r="D15" s="110" t="s">
        <v>170</v>
      </c>
      <c r="E15" s="110" t="s">
        <v>171</v>
      </c>
      <c r="F15" s="86">
        <v>1090</v>
      </c>
      <c r="G15" s="86">
        <f t="shared" ref="G15" si="0">F15*2</f>
        <v>2180</v>
      </c>
      <c r="H15" s="86">
        <v>1</v>
      </c>
      <c r="I15" s="366">
        <v>5.5E-2</v>
      </c>
      <c r="J15" s="350"/>
      <c r="K15" s="371">
        <f>IF(I15=5.5%,J15*105.5/100,IF(I15=10%,J15*110/100,IF(I15=20%,J15*120/100,0)))</f>
        <v>0</v>
      </c>
      <c r="L15" s="102">
        <f t="shared" ref="L15:L17" si="1">J15*G15</f>
        <v>0</v>
      </c>
      <c r="M15" s="350"/>
    </row>
    <row r="16" spans="2:13" x14ac:dyDescent="0.25">
      <c r="B16" s="308"/>
      <c r="C16" s="98">
        <v>3</v>
      </c>
      <c r="D16" s="99"/>
      <c r="E16" s="99"/>
      <c r="F16" s="86"/>
      <c r="G16" s="86"/>
      <c r="H16" s="86"/>
      <c r="I16" s="350"/>
      <c r="J16" s="350"/>
      <c r="K16" s="371">
        <f>IF(I16=5.5%,J16*105.5/100,IF(I16=10%,J16*110/100,IF(I16=20%,J16*120/100,0)))</f>
        <v>0</v>
      </c>
      <c r="L16" s="102">
        <f t="shared" si="1"/>
        <v>0</v>
      </c>
      <c r="M16" s="350"/>
    </row>
    <row r="17" spans="2:23" x14ac:dyDescent="0.25">
      <c r="B17" s="308"/>
      <c r="C17" s="98">
        <v>4</v>
      </c>
      <c r="D17" s="4"/>
      <c r="E17" s="4"/>
      <c r="F17" s="4"/>
      <c r="G17" s="4"/>
      <c r="H17" s="4"/>
      <c r="I17" s="350"/>
      <c r="J17" s="350"/>
      <c r="K17" s="371">
        <f>IF(I17=5.5%,J17*105.5/100,IF(I17=10%,J17*110/100,IF(I17=20%,J17*120/100,0)))</f>
        <v>0</v>
      </c>
      <c r="L17" s="102">
        <f t="shared" si="1"/>
        <v>0</v>
      </c>
      <c r="M17" s="350"/>
    </row>
    <row r="18" spans="2:23" ht="15.75" thickBot="1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2:23" s="161" customFormat="1" x14ac:dyDescent="0.25">
      <c r="B19" s="162"/>
      <c r="C19" s="162"/>
      <c r="D19" s="344" t="s">
        <v>184</v>
      </c>
      <c r="E19" s="355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2:23" s="161" customFormat="1" x14ac:dyDescent="0.25">
      <c r="B20" s="162"/>
      <c r="C20" s="162"/>
      <c r="D20" s="347"/>
      <c r="E20" s="356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</row>
    <row r="21" spans="2:23" s="161" customFormat="1" ht="15.75" thickBot="1" x14ac:dyDescent="0.3">
      <c r="B21" s="162"/>
      <c r="C21" s="162"/>
      <c r="D21" s="348"/>
      <c r="E21" s="357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</row>
    <row r="22" spans="2:23" s="161" customFormat="1" x14ac:dyDescent="0.25">
      <c r="B22" s="162"/>
      <c r="C22" s="162"/>
      <c r="D22" s="349"/>
      <c r="E22" s="349"/>
      <c r="F22" s="345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5"/>
      <c r="W22" s="345"/>
    </row>
    <row r="23" spans="2:23" ht="15.75" thickBot="1" x14ac:dyDescent="0.3">
      <c r="B23" s="15" t="s">
        <v>13</v>
      </c>
      <c r="C23" s="15"/>
      <c r="D23" s="15"/>
      <c r="E23" s="15"/>
      <c r="F23" s="15"/>
      <c r="G23" s="15"/>
      <c r="H23" s="15"/>
      <c r="I23" s="15" t="s">
        <v>12</v>
      </c>
      <c r="J23" s="15"/>
      <c r="K23" s="15"/>
      <c r="L23" s="1"/>
      <c r="M23" s="1"/>
    </row>
    <row r="24" spans="2:23" ht="15.75" thickBot="1" x14ac:dyDescent="0.3">
      <c r="B24" s="341" t="s">
        <v>144</v>
      </c>
      <c r="C24" s="342"/>
      <c r="D24" s="343"/>
      <c r="E24" s="73" t="s">
        <v>125</v>
      </c>
      <c r="F24" s="74"/>
      <c r="G24" s="85"/>
      <c r="H24" s="85"/>
      <c r="I24" s="15"/>
      <c r="J24" s="15"/>
      <c r="K24" s="15"/>
      <c r="L24" s="1"/>
      <c r="M24" s="1"/>
    </row>
    <row r="25" spans="2:23" x14ac:dyDescent="0.25">
      <c r="B25" s="15"/>
      <c r="C25" s="15"/>
      <c r="D25" s="15"/>
      <c r="E25" s="15"/>
      <c r="F25" s="15"/>
      <c r="G25" s="15"/>
      <c r="H25" s="15"/>
      <c r="I25" s="15" t="s">
        <v>9</v>
      </c>
      <c r="J25" s="15"/>
      <c r="K25" s="15"/>
      <c r="L25" s="1"/>
      <c r="M25" s="1"/>
    </row>
    <row r="26" spans="2:23" x14ac:dyDescent="0.25">
      <c r="B26" s="15"/>
      <c r="C26" s="15"/>
      <c r="D26" s="15"/>
      <c r="E26" s="15"/>
      <c r="F26" s="15"/>
      <c r="G26" s="15"/>
      <c r="H26" s="15"/>
      <c r="I26" s="15" t="s">
        <v>10</v>
      </c>
      <c r="J26" s="15"/>
      <c r="K26" s="15"/>
      <c r="L26" s="1"/>
      <c r="M26" s="1"/>
    </row>
    <row r="27" spans="2:23" x14ac:dyDescent="0.25">
      <c r="B27" s="15" t="s">
        <v>14</v>
      </c>
      <c r="C27" s="15"/>
      <c r="D27" s="15"/>
      <c r="E27" s="15"/>
      <c r="F27" s="15"/>
      <c r="G27" s="15"/>
      <c r="H27" s="15"/>
      <c r="I27" s="15" t="s">
        <v>11</v>
      </c>
      <c r="J27" s="15"/>
      <c r="K27" s="15"/>
      <c r="L27" s="1"/>
      <c r="M27" s="1"/>
    </row>
    <row r="28" spans="2:23" x14ac:dyDescent="0.2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"/>
      <c r="M28" s="1"/>
    </row>
    <row r="29" spans="2:23" x14ac:dyDescent="0.25">
      <c r="B29" s="190" t="s">
        <v>148</v>
      </c>
    </row>
  </sheetData>
  <mergeCells count="5">
    <mergeCell ref="B3:M3"/>
    <mergeCell ref="B14:B17"/>
    <mergeCell ref="B24:D24"/>
    <mergeCell ref="D19:D21"/>
    <mergeCell ref="E19:E21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W65"/>
  <sheetViews>
    <sheetView workbookViewId="0">
      <selection activeCell="B6" sqref="B6:F7"/>
    </sheetView>
  </sheetViews>
  <sheetFormatPr baseColWidth="10" defaultRowHeight="15" x14ac:dyDescent="0.25"/>
  <cols>
    <col min="4" max="4" width="67.5703125" customWidth="1"/>
    <col min="8" max="8" width="11.7109375" customWidth="1"/>
    <col min="13" max="13" width="32.42578125" customWidth="1"/>
  </cols>
  <sheetData>
    <row r="3" spans="2:13" ht="18" x14ac:dyDescent="0.25">
      <c r="B3" s="278" t="s">
        <v>0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</row>
    <row r="4" spans="2:1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x14ac:dyDescent="0.25">
      <c r="B6" s="163" t="s">
        <v>185</v>
      </c>
      <c r="C6" s="148"/>
      <c r="D6" s="148"/>
      <c r="E6" s="148"/>
      <c r="F6" s="148"/>
      <c r="G6" s="7"/>
      <c r="H6" s="7"/>
      <c r="I6" s="7"/>
      <c r="J6" s="7"/>
      <c r="K6" s="7"/>
      <c r="L6" s="7"/>
      <c r="M6" s="8"/>
    </row>
    <row r="7" spans="2:13" x14ac:dyDescent="0.25">
      <c r="B7" s="166" t="s">
        <v>186</v>
      </c>
      <c r="C7" s="150"/>
      <c r="D7" s="150"/>
      <c r="E7" s="150"/>
      <c r="F7" s="150"/>
      <c r="G7" s="10"/>
      <c r="H7" s="10"/>
      <c r="I7" s="10"/>
      <c r="J7" s="10"/>
      <c r="K7" s="10"/>
      <c r="L7" s="10"/>
      <c r="M7" s="11"/>
    </row>
    <row r="8" spans="2:13" x14ac:dyDescent="0.25">
      <c r="B8" s="12" t="s">
        <v>15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4"/>
    </row>
    <row r="9" spans="2:13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5.75" thickBot="1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5.75" thickBot="1" x14ac:dyDescent="0.3">
      <c r="B11" s="3" t="s">
        <v>119</v>
      </c>
      <c r="C11" s="1"/>
      <c r="D11" s="1"/>
      <c r="E11" s="1"/>
      <c r="F11" s="1"/>
      <c r="G11" s="1"/>
      <c r="H11" s="1"/>
      <c r="I11" s="77" t="s">
        <v>104</v>
      </c>
      <c r="J11" s="78"/>
      <c r="K11" s="1"/>
      <c r="L11" s="1"/>
      <c r="M11" s="1" t="s">
        <v>8</v>
      </c>
    </row>
    <row r="12" spans="2:13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14" x14ac:dyDescent="0.25">
      <c r="B13" s="2" t="s">
        <v>1</v>
      </c>
      <c r="C13" s="2" t="s">
        <v>2</v>
      </c>
      <c r="D13" s="54" t="s">
        <v>7</v>
      </c>
      <c r="E13" s="54" t="s">
        <v>3</v>
      </c>
      <c r="F13" s="2" t="s">
        <v>127</v>
      </c>
      <c r="G13" s="2" t="s">
        <v>134</v>
      </c>
      <c r="H13" s="2" t="s">
        <v>126</v>
      </c>
      <c r="I13" s="2" t="s">
        <v>4</v>
      </c>
      <c r="J13" s="2" t="s">
        <v>5</v>
      </c>
      <c r="K13" s="2" t="s">
        <v>6</v>
      </c>
      <c r="L13" s="2" t="s">
        <v>17</v>
      </c>
      <c r="M13" s="2" t="s">
        <v>18</v>
      </c>
    </row>
    <row r="14" spans="2:13" ht="21" customHeight="1" x14ac:dyDescent="0.25">
      <c r="B14" s="279">
        <v>2</v>
      </c>
      <c r="C14" s="59">
        <v>1</v>
      </c>
      <c r="D14" s="56" t="s">
        <v>156</v>
      </c>
      <c r="E14" s="57" t="s">
        <v>28</v>
      </c>
      <c r="F14" s="95">
        <v>19300</v>
      </c>
      <c r="G14" s="19">
        <f>F14*2</f>
        <v>38600</v>
      </c>
      <c r="H14" s="87">
        <v>1</v>
      </c>
      <c r="I14" s="366">
        <v>5.5E-2</v>
      </c>
      <c r="J14" s="350"/>
      <c r="K14" s="371">
        <f>IF(I14=5.5%,J14*105.5/100,IF(I14=10%,J14*110/100,IF(I14=20%,J14*120/100,0)))</f>
        <v>0</v>
      </c>
      <c r="L14" s="102">
        <f>J14*G14</f>
        <v>0</v>
      </c>
      <c r="M14" s="358"/>
    </row>
    <row r="15" spans="2:13" ht="22.5" customHeight="1" x14ac:dyDescent="0.25">
      <c r="B15" s="279"/>
      <c r="C15" s="51">
        <v>2</v>
      </c>
      <c r="D15" s="55" t="s">
        <v>155</v>
      </c>
      <c r="E15" s="57" t="s">
        <v>28</v>
      </c>
      <c r="F15" s="96">
        <v>50</v>
      </c>
      <c r="G15" s="19">
        <f>F15*2</f>
        <v>100</v>
      </c>
      <c r="H15" s="87">
        <v>1</v>
      </c>
      <c r="I15" s="366">
        <v>5.5E-2</v>
      </c>
      <c r="J15" s="350"/>
      <c r="K15" s="371">
        <f>IF(I15=5.5%,J15*105.5/100,IF(I15=10%,J15*110/100,IF(I15=20%,J15*120/100,0)))</f>
        <v>0</v>
      </c>
      <c r="L15" s="102">
        <f t="shared" ref="L15:L16" si="0">J15*G15</f>
        <v>0</v>
      </c>
      <c r="M15" s="358"/>
    </row>
    <row r="16" spans="2:13" ht="24" customHeight="1" x14ac:dyDescent="0.25">
      <c r="B16" s="279"/>
      <c r="C16" s="59">
        <v>3</v>
      </c>
      <c r="D16" s="56" t="s">
        <v>151</v>
      </c>
      <c r="E16" s="57" t="s">
        <v>28</v>
      </c>
      <c r="F16" s="58">
        <v>2500</v>
      </c>
      <c r="G16" s="179">
        <f>F16*2</f>
        <v>5000</v>
      </c>
      <c r="H16" s="88">
        <v>1</v>
      </c>
      <c r="I16" s="366">
        <v>5.5E-2</v>
      </c>
      <c r="J16" s="350"/>
      <c r="K16" s="371">
        <f>IF(I16=5.5%,J16*105.5/100,IF(I16=10%,J16*110/100,IF(I16=20%,J16*120/100,0)))</f>
        <v>0</v>
      </c>
      <c r="L16" s="102">
        <f t="shared" si="0"/>
        <v>0</v>
      </c>
      <c r="M16" s="358"/>
    </row>
    <row r="17" spans="2:23" ht="15.75" thickBot="1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23" s="161" customFormat="1" x14ac:dyDescent="0.25">
      <c r="B18" s="162"/>
      <c r="C18" s="162"/>
      <c r="D18" s="344" t="s">
        <v>184</v>
      </c>
      <c r="E18" s="355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</row>
    <row r="19" spans="2:23" s="161" customFormat="1" x14ac:dyDescent="0.25">
      <c r="B19" s="162"/>
      <c r="C19" s="162"/>
      <c r="D19" s="347"/>
      <c r="E19" s="356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2:23" s="161" customFormat="1" ht="15.75" thickBot="1" x14ac:dyDescent="0.3">
      <c r="B20" s="162"/>
      <c r="C20" s="162"/>
      <c r="D20" s="348"/>
      <c r="E20" s="357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</row>
    <row r="21" spans="2:23" s="161" customFormat="1" x14ac:dyDescent="0.25">
      <c r="B21" s="162"/>
      <c r="C21" s="162"/>
      <c r="D21" s="349"/>
      <c r="E21" s="349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</row>
    <row r="22" spans="2:23" x14ac:dyDescent="0.25">
      <c r="B22" s="20" t="s">
        <v>13</v>
      </c>
      <c r="C22" s="20"/>
      <c r="D22" s="20"/>
      <c r="E22" s="20"/>
      <c r="F22" s="20"/>
      <c r="G22" s="20"/>
      <c r="H22" s="20"/>
      <c r="I22" s="20" t="s">
        <v>12</v>
      </c>
      <c r="J22" s="20"/>
      <c r="K22" s="20"/>
      <c r="L22" s="1"/>
      <c r="M22" s="1"/>
    </row>
    <row r="23" spans="2:23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1"/>
      <c r="M23" s="1"/>
    </row>
    <row r="24" spans="2:23" x14ac:dyDescent="0.25">
      <c r="B24" s="20"/>
      <c r="C24" s="20"/>
      <c r="D24" s="20"/>
      <c r="E24" s="20"/>
      <c r="F24" s="20"/>
      <c r="G24" s="20"/>
      <c r="H24" s="20"/>
      <c r="I24" s="20" t="s">
        <v>9</v>
      </c>
      <c r="J24" s="20"/>
      <c r="K24" s="20"/>
      <c r="L24" s="1"/>
      <c r="M24" s="1"/>
    </row>
    <row r="25" spans="2:23" x14ac:dyDescent="0.25">
      <c r="B25" s="20"/>
      <c r="C25" s="20"/>
      <c r="D25" s="20"/>
      <c r="E25" s="20"/>
      <c r="F25" s="20"/>
      <c r="G25" s="20"/>
      <c r="H25" s="20"/>
      <c r="I25" s="20" t="s">
        <v>10</v>
      </c>
      <c r="J25" s="20"/>
      <c r="K25" s="20"/>
      <c r="L25" s="1"/>
      <c r="M25" s="1"/>
    </row>
    <row r="26" spans="2:23" x14ac:dyDescent="0.25">
      <c r="B26" s="20" t="s">
        <v>14</v>
      </c>
      <c r="C26" s="20"/>
      <c r="D26" s="20"/>
      <c r="E26" s="20"/>
      <c r="F26" s="20"/>
      <c r="G26" s="20"/>
      <c r="H26" s="20"/>
      <c r="I26" s="20" t="s">
        <v>11</v>
      </c>
      <c r="J26" s="20"/>
      <c r="K26" s="20"/>
      <c r="L26" s="1"/>
      <c r="M26" s="1"/>
    </row>
    <row r="27" spans="2:23" x14ac:dyDescent="0.25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"/>
      <c r="M27" s="1"/>
    </row>
    <row r="28" spans="2:23" x14ac:dyDescent="0.25">
      <c r="B28" s="190" t="s">
        <v>148</v>
      </c>
    </row>
    <row r="30" spans="2:23" x14ac:dyDescent="0.25">
      <c r="C30" s="62"/>
      <c r="J30" s="62"/>
      <c r="K30" s="62"/>
      <c r="L30" s="62"/>
    </row>
    <row r="31" spans="2:23" x14ac:dyDescent="0.25">
      <c r="C31" s="62"/>
      <c r="J31" s="62"/>
      <c r="K31" s="62"/>
      <c r="L31" s="62"/>
    </row>
    <row r="32" spans="2:23" x14ac:dyDescent="0.25">
      <c r="C32" s="62"/>
      <c r="J32" s="62"/>
      <c r="K32" s="62"/>
      <c r="L32" s="62"/>
    </row>
    <row r="33" spans="3:13" x14ac:dyDescent="0.25">
      <c r="C33" s="62"/>
      <c r="J33" s="62"/>
      <c r="K33" s="62"/>
      <c r="L33" s="62"/>
    </row>
    <row r="34" spans="3:13" x14ac:dyDescent="0.25">
      <c r="C34" s="62"/>
      <c r="J34" s="62"/>
      <c r="K34" s="62"/>
      <c r="L34" s="62"/>
    </row>
    <row r="35" spans="3:13" x14ac:dyDescent="0.25">
      <c r="C35" s="62"/>
      <c r="J35" s="62"/>
      <c r="K35" s="62"/>
      <c r="L35" s="62"/>
    </row>
    <row r="36" spans="3:13" x14ac:dyDescent="0.25">
      <c r="C36" s="62"/>
      <c r="J36" s="62"/>
      <c r="K36" s="62"/>
      <c r="L36" s="62"/>
    </row>
    <row r="37" spans="3:13" x14ac:dyDescent="0.25">
      <c r="C37" s="62"/>
      <c r="J37" s="62"/>
      <c r="K37" s="62"/>
      <c r="L37" s="62"/>
    </row>
    <row r="38" spans="3:13" x14ac:dyDescent="0.25">
      <c r="C38" s="62"/>
      <c r="J38" s="62"/>
      <c r="K38" s="62"/>
      <c r="L38" s="62"/>
    </row>
    <row r="39" spans="3:13" x14ac:dyDescent="0.25">
      <c r="C39" s="62"/>
      <c r="J39" s="62"/>
      <c r="K39" s="62"/>
      <c r="L39" s="62"/>
    </row>
    <row r="40" spans="3:13" x14ac:dyDescent="0.25">
      <c r="C40" s="62"/>
      <c r="J40" s="62"/>
      <c r="K40" s="62"/>
      <c r="L40" s="62"/>
    </row>
    <row r="41" spans="3:13" ht="16.5" customHeight="1" x14ac:dyDescent="0.25">
      <c r="C41" s="62"/>
      <c r="J41" s="62"/>
      <c r="K41" s="62"/>
      <c r="L41" s="62"/>
    </row>
    <row r="42" spans="3:13" x14ac:dyDescent="0.25">
      <c r="C42" s="62"/>
      <c r="J42" s="62"/>
      <c r="K42" s="62"/>
      <c r="L42" s="62"/>
      <c r="M42" s="63"/>
    </row>
    <row r="43" spans="3:13" x14ac:dyDescent="0.25">
      <c r="C43" s="62"/>
      <c r="J43" s="62"/>
      <c r="K43" s="62"/>
      <c r="L43" s="62"/>
    </row>
    <row r="44" spans="3:13" x14ac:dyDescent="0.25">
      <c r="C44" s="62"/>
      <c r="J44" s="62"/>
      <c r="K44" s="62"/>
      <c r="L44" s="62"/>
    </row>
    <row r="45" spans="3:13" x14ac:dyDescent="0.25">
      <c r="C45" s="62"/>
      <c r="J45" s="62"/>
      <c r="K45" s="62"/>
      <c r="L45" s="62"/>
    </row>
    <row r="46" spans="3:13" x14ac:dyDescent="0.25">
      <c r="C46" s="62"/>
      <c r="J46" s="62"/>
      <c r="K46" s="62"/>
      <c r="L46" s="62"/>
    </row>
    <row r="47" spans="3:13" x14ac:dyDescent="0.25">
      <c r="C47" s="62"/>
      <c r="J47" s="62"/>
      <c r="K47" s="62"/>
      <c r="L47" s="62"/>
    </row>
    <row r="48" spans="3:13" x14ac:dyDescent="0.25">
      <c r="C48" s="62"/>
      <c r="J48" s="62"/>
      <c r="K48" s="62"/>
      <c r="L48" s="62"/>
    </row>
    <row r="49" spans="3:12" x14ac:dyDescent="0.25">
      <c r="C49" s="62"/>
      <c r="J49" s="62"/>
      <c r="K49" s="62"/>
      <c r="L49" s="62"/>
    </row>
    <row r="50" spans="3:12" x14ac:dyDescent="0.25">
      <c r="C50" s="62"/>
      <c r="J50" s="62"/>
      <c r="K50" s="62"/>
      <c r="L50" s="62"/>
    </row>
    <row r="51" spans="3:12" x14ac:dyDescent="0.25">
      <c r="C51" s="62"/>
      <c r="J51" s="62"/>
      <c r="K51" s="62"/>
      <c r="L51" s="62"/>
    </row>
    <row r="52" spans="3:12" x14ac:dyDescent="0.25">
      <c r="C52" s="62"/>
      <c r="J52" s="62"/>
      <c r="K52" s="62"/>
      <c r="L52" s="62"/>
    </row>
    <row r="53" spans="3:12" x14ac:dyDescent="0.25">
      <c r="C53" s="62"/>
      <c r="J53" s="62"/>
      <c r="K53" s="62"/>
      <c r="L53" s="62"/>
    </row>
    <row r="54" spans="3:12" x14ac:dyDescent="0.25">
      <c r="C54" s="62"/>
      <c r="J54" s="62"/>
      <c r="K54" s="62"/>
      <c r="L54" s="62"/>
    </row>
    <row r="55" spans="3:12" x14ac:dyDescent="0.25">
      <c r="C55" s="62"/>
      <c r="J55" s="62"/>
      <c r="K55" s="62"/>
      <c r="L55" s="62"/>
    </row>
    <row r="56" spans="3:12" x14ac:dyDescent="0.25">
      <c r="C56" s="62"/>
      <c r="J56" s="62"/>
      <c r="K56" s="62"/>
      <c r="L56" s="62"/>
    </row>
    <row r="57" spans="3:12" x14ac:dyDescent="0.25">
      <c r="C57" s="62"/>
      <c r="J57" s="62"/>
      <c r="K57" s="62"/>
      <c r="L57" s="62"/>
    </row>
    <row r="58" spans="3:12" x14ac:dyDescent="0.25">
      <c r="C58" s="62"/>
      <c r="J58" s="62"/>
      <c r="K58" s="62"/>
      <c r="L58" s="62"/>
    </row>
    <row r="59" spans="3:12" ht="39" customHeight="1" x14ac:dyDescent="0.25">
      <c r="C59" s="62"/>
      <c r="J59" s="62"/>
      <c r="K59" s="62"/>
      <c r="L59" s="62"/>
    </row>
    <row r="60" spans="3:12" x14ac:dyDescent="0.25">
      <c r="C60" s="62"/>
      <c r="J60" s="62"/>
      <c r="K60" s="62"/>
      <c r="L60" s="62"/>
    </row>
    <row r="61" spans="3:12" x14ac:dyDescent="0.25">
      <c r="C61" s="62"/>
      <c r="J61" s="62"/>
      <c r="K61" s="62"/>
      <c r="L61" s="62"/>
    </row>
    <row r="62" spans="3:12" x14ac:dyDescent="0.25">
      <c r="C62" s="62"/>
      <c r="J62" s="62"/>
      <c r="K62" s="62"/>
      <c r="L62" s="62"/>
    </row>
    <row r="65" ht="62.25" customHeight="1" x14ac:dyDescent="0.25"/>
  </sheetData>
  <mergeCells count="4">
    <mergeCell ref="B3:M3"/>
    <mergeCell ref="B14:B16"/>
    <mergeCell ref="D18:D20"/>
    <mergeCell ref="E18:E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W33"/>
  <sheetViews>
    <sheetView workbookViewId="0">
      <selection activeCell="B7" sqref="B7:F8"/>
    </sheetView>
  </sheetViews>
  <sheetFormatPr baseColWidth="10" defaultRowHeight="15" x14ac:dyDescent="0.25"/>
  <cols>
    <col min="4" max="4" width="46.7109375" style="161" customWidth="1"/>
    <col min="5" max="5" width="23.5703125" customWidth="1"/>
    <col min="6" max="6" width="23.5703125" style="161" customWidth="1"/>
    <col min="10" max="10" width="12.5703125" customWidth="1"/>
    <col min="13" max="13" width="20" customWidth="1"/>
    <col min="14" max="14" width="30" customWidth="1"/>
  </cols>
  <sheetData>
    <row r="3" spans="2:15" x14ac:dyDescent="0.25">
      <c r="B3" s="15"/>
      <c r="C3" s="15"/>
      <c r="D3" s="189"/>
      <c r="E3" s="15"/>
      <c r="F3" s="189"/>
      <c r="G3" s="15"/>
      <c r="H3" s="15"/>
      <c r="I3" s="15"/>
      <c r="J3" s="15"/>
      <c r="K3" s="15"/>
      <c r="L3" s="15"/>
      <c r="M3" s="1"/>
      <c r="N3" s="1"/>
    </row>
    <row r="4" spans="2:15" ht="18" x14ac:dyDescent="0.25">
      <c r="B4" s="278" t="s">
        <v>0</v>
      </c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</row>
    <row r="5" spans="2:15" x14ac:dyDescent="0.25">
      <c r="B5" s="1"/>
      <c r="C5" s="1"/>
      <c r="D5" s="162"/>
      <c r="E5" s="1"/>
      <c r="F5" s="162"/>
      <c r="G5" s="1"/>
      <c r="H5" s="1"/>
      <c r="I5" s="1"/>
      <c r="J5" s="1"/>
      <c r="K5" s="1"/>
      <c r="L5" s="1"/>
      <c r="M5" s="1"/>
      <c r="N5" s="16"/>
    </row>
    <row r="6" spans="2:15" x14ac:dyDescent="0.25">
      <c r="B6" s="1"/>
      <c r="C6" s="1"/>
      <c r="D6" s="162"/>
      <c r="E6" s="1"/>
      <c r="F6" s="162"/>
      <c r="G6" s="1"/>
      <c r="H6" s="1"/>
      <c r="I6" s="1"/>
      <c r="J6" s="1"/>
      <c r="K6" s="1"/>
      <c r="L6" s="1"/>
      <c r="M6" s="1"/>
      <c r="N6" s="1"/>
    </row>
    <row r="7" spans="2:15" x14ac:dyDescent="0.25">
      <c r="B7" s="163" t="s">
        <v>185</v>
      </c>
      <c r="C7" s="148"/>
      <c r="D7" s="148"/>
      <c r="E7" s="148"/>
      <c r="F7" s="148"/>
      <c r="G7" s="7"/>
      <c r="H7" s="7"/>
      <c r="I7" s="7"/>
      <c r="J7" s="7"/>
      <c r="K7" s="7"/>
      <c r="L7" s="7"/>
      <c r="M7" s="7"/>
      <c r="N7" s="8"/>
    </row>
    <row r="8" spans="2:15" x14ac:dyDescent="0.25">
      <c r="B8" s="166" t="s">
        <v>186</v>
      </c>
      <c r="C8" s="150"/>
      <c r="D8" s="150"/>
      <c r="E8" s="150"/>
      <c r="F8" s="150"/>
      <c r="G8" s="10"/>
      <c r="H8" s="10"/>
      <c r="I8" s="10"/>
      <c r="J8" s="10"/>
      <c r="K8" s="10"/>
      <c r="L8" s="10"/>
      <c r="M8" s="10"/>
      <c r="N8" s="11"/>
    </row>
    <row r="9" spans="2:15" x14ac:dyDescent="0.25">
      <c r="B9" s="12" t="s">
        <v>15</v>
      </c>
      <c r="C9" s="13"/>
      <c r="D9" s="153"/>
      <c r="E9" s="13"/>
      <c r="F9" s="153"/>
      <c r="G9" s="13"/>
      <c r="H9" s="13"/>
      <c r="I9" s="13"/>
      <c r="J9" s="13"/>
      <c r="K9" s="13"/>
      <c r="L9" s="13"/>
      <c r="M9" s="13"/>
      <c r="N9" s="14"/>
    </row>
    <row r="10" spans="2:15" x14ac:dyDescent="0.25">
      <c r="B10" s="1"/>
      <c r="C10" s="1"/>
      <c r="D10" s="162"/>
      <c r="E10" s="1"/>
      <c r="F10" s="162"/>
      <c r="G10" s="1"/>
      <c r="H10" s="1"/>
      <c r="I10" s="1"/>
      <c r="J10" s="1"/>
      <c r="K10" s="1"/>
      <c r="L10" s="1"/>
      <c r="M10" s="1"/>
      <c r="N10" s="1"/>
    </row>
    <row r="11" spans="2:15" x14ac:dyDescent="0.25">
      <c r="B11" s="1"/>
      <c r="C11" s="1"/>
      <c r="D11" s="162"/>
      <c r="E11" s="1"/>
      <c r="F11" s="162"/>
      <c r="G11" s="1"/>
      <c r="H11" s="1"/>
      <c r="I11" s="1"/>
      <c r="J11" s="1"/>
      <c r="K11" s="1"/>
      <c r="L11" s="1"/>
      <c r="M11" s="1"/>
      <c r="N11" s="1"/>
    </row>
    <row r="12" spans="2:15" x14ac:dyDescent="0.25">
      <c r="B12" s="3" t="s">
        <v>118</v>
      </c>
      <c r="C12" s="1"/>
      <c r="D12" s="162"/>
      <c r="E12" s="1"/>
      <c r="F12" s="162"/>
      <c r="G12" s="1"/>
      <c r="H12" s="1"/>
      <c r="I12" s="1"/>
      <c r="J12" s="287" t="s">
        <v>129</v>
      </c>
      <c r="K12" s="287"/>
      <c r="L12" s="287"/>
      <c r="M12" s="287"/>
      <c r="N12" s="1" t="s">
        <v>8</v>
      </c>
    </row>
    <row r="13" spans="2:15" x14ac:dyDescent="0.25">
      <c r="B13" s="1"/>
      <c r="C13" s="1"/>
      <c r="D13" s="162"/>
      <c r="E13" s="1"/>
      <c r="F13" s="162"/>
      <c r="G13" s="1"/>
      <c r="H13" s="1"/>
      <c r="I13" s="1"/>
      <c r="J13" s="1"/>
      <c r="K13" s="1"/>
      <c r="L13" s="1"/>
      <c r="M13" s="1"/>
      <c r="N13" s="1"/>
    </row>
    <row r="14" spans="2:15" ht="114" x14ac:dyDescent="0.25">
      <c r="B14" s="2" t="s">
        <v>1</v>
      </c>
      <c r="C14" s="2" t="s">
        <v>2</v>
      </c>
      <c r="D14" s="175"/>
      <c r="E14" s="2" t="s">
        <v>7</v>
      </c>
      <c r="F14" s="175" t="s">
        <v>182</v>
      </c>
      <c r="G14" s="2" t="s">
        <v>3</v>
      </c>
      <c r="H14" s="2" t="s">
        <v>127</v>
      </c>
      <c r="I14" s="2" t="s">
        <v>134</v>
      </c>
      <c r="J14" s="2" t="s">
        <v>126</v>
      </c>
      <c r="K14" s="2" t="s">
        <v>4</v>
      </c>
      <c r="L14" s="2" t="s">
        <v>5</v>
      </c>
      <c r="M14" s="2" t="s">
        <v>6</v>
      </c>
      <c r="N14" s="2" t="s">
        <v>17</v>
      </c>
      <c r="O14" s="2" t="s">
        <v>18</v>
      </c>
    </row>
    <row r="15" spans="2:15" ht="57.75" customHeight="1" x14ac:dyDescent="0.25">
      <c r="B15" s="288">
        <v>3</v>
      </c>
      <c r="C15" s="5">
        <v>1</v>
      </c>
      <c r="D15" s="197" t="s">
        <v>149</v>
      </c>
      <c r="E15" s="4" t="s">
        <v>147</v>
      </c>
      <c r="F15" s="234"/>
      <c r="G15" s="4">
        <v>1</v>
      </c>
      <c r="H15" s="191">
        <v>33380</v>
      </c>
      <c r="I15" s="19">
        <f>H15*2</f>
        <v>66760</v>
      </c>
      <c r="J15" s="34">
        <v>1</v>
      </c>
      <c r="K15" s="366">
        <v>5.5E-2</v>
      </c>
      <c r="L15" s="359"/>
      <c r="M15" s="371">
        <f>IF(K15=5.5%,L15*105.5/100,IF(K15=10%,L15*110/100,IF(K15=20%,L15*120/100,0)))</f>
        <v>0</v>
      </c>
      <c r="N15" s="34">
        <f>L15*I15</f>
        <v>0</v>
      </c>
      <c r="O15" s="25"/>
    </row>
    <row r="16" spans="2:15" ht="63" customHeight="1" thickBot="1" x14ac:dyDescent="0.3">
      <c r="B16" s="289"/>
      <c r="C16" s="206">
        <v>2</v>
      </c>
      <c r="D16" s="243" t="s">
        <v>150</v>
      </c>
      <c r="E16" s="207" t="s">
        <v>147</v>
      </c>
      <c r="F16" s="207"/>
      <c r="G16" s="207">
        <v>1</v>
      </c>
      <c r="H16" s="244">
        <v>20100</v>
      </c>
      <c r="I16" s="245">
        <f>H16*2</f>
        <v>40200</v>
      </c>
      <c r="J16" s="246">
        <v>1</v>
      </c>
      <c r="K16" s="367">
        <v>5.5E-2</v>
      </c>
      <c r="L16" s="360"/>
      <c r="M16" s="372">
        <f>IF(K16=5.5%,L16*105.5/100,IF(K16=10%,L16*110/100,IF(K16=20%,L16*120/100,0)))</f>
        <v>0</v>
      </c>
      <c r="N16" s="246">
        <f>L16*I16</f>
        <v>0</v>
      </c>
      <c r="O16" s="89"/>
    </row>
    <row r="17" spans="2:23" s="161" customFormat="1" ht="63" customHeight="1" thickBot="1" x14ac:dyDescent="0.3">
      <c r="B17" s="289"/>
      <c r="C17" s="270">
        <v>3</v>
      </c>
      <c r="D17" s="271"/>
      <c r="E17" s="272" t="s">
        <v>147</v>
      </c>
      <c r="F17" s="273" t="s">
        <v>181</v>
      </c>
      <c r="G17" s="272">
        <v>1</v>
      </c>
      <c r="H17" s="274"/>
      <c r="I17" s="275"/>
      <c r="J17" s="276">
        <v>1</v>
      </c>
      <c r="K17" s="382">
        <v>5.5E-2</v>
      </c>
      <c r="L17" s="361"/>
      <c r="M17" s="383">
        <f>IF(K17=5.5%,L17*105.5/100,IF(K17=10%,L17*110/100,IF(K17=20%,L17*120/100,0)))</f>
        <v>0</v>
      </c>
      <c r="N17" s="276">
        <f>L17*I17</f>
        <v>0</v>
      </c>
      <c r="O17" s="277"/>
    </row>
    <row r="18" spans="2:23" s="161" customFormat="1" ht="63" customHeight="1" thickBot="1" x14ac:dyDescent="0.3">
      <c r="B18" s="290"/>
      <c r="C18" s="270">
        <v>4</v>
      </c>
      <c r="D18" s="271"/>
      <c r="E18" s="272" t="s">
        <v>147</v>
      </c>
      <c r="F18" s="272" t="s">
        <v>180</v>
      </c>
      <c r="G18" s="272">
        <v>1</v>
      </c>
      <c r="H18" s="274"/>
      <c r="I18" s="275"/>
      <c r="J18" s="276">
        <v>1</v>
      </c>
      <c r="K18" s="382">
        <v>5.5E-2</v>
      </c>
      <c r="L18" s="361"/>
      <c r="M18" s="383">
        <f>IF(K18=5.5%,L18*105.5/100,IF(K18=10%,L18*110/100,IF(K18=20%,L18*120/100,0)))</f>
        <v>0</v>
      </c>
      <c r="N18" s="276">
        <f>L18*I18</f>
        <v>0</v>
      </c>
      <c r="O18" s="277"/>
    </row>
    <row r="19" spans="2:23" s="161" customFormat="1" ht="63" customHeight="1" thickBot="1" x14ac:dyDescent="0.3">
      <c r="B19" s="204"/>
      <c r="C19" s="198"/>
      <c r="D19" s="239"/>
      <c r="E19" s="150"/>
      <c r="F19" s="150"/>
      <c r="G19" s="150"/>
      <c r="H19" s="240"/>
      <c r="I19" s="113"/>
      <c r="J19" s="241"/>
      <c r="K19" s="242"/>
      <c r="L19" s="242"/>
      <c r="M19" s="242"/>
      <c r="N19" s="241"/>
    </row>
    <row r="20" spans="2:23" s="161" customFormat="1" x14ac:dyDescent="0.25">
      <c r="B20" s="162"/>
      <c r="C20" s="162"/>
      <c r="D20" s="344" t="s">
        <v>184</v>
      </c>
      <c r="E20" s="355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</row>
    <row r="21" spans="2:23" s="161" customFormat="1" x14ac:dyDescent="0.25">
      <c r="B21" s="162"/>
      <c r="C21" s="162"/>
      <c r="D21" s="347"/>
      <c r="E21" s="356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</row>
    <row r="22" spans="2:23" s="161" customFormat="1" ht="15.75" thickBot="1" x14ac:dyDescent="0.3">
      <c r="B22" s="162"/>
      <c r="C22" s="162"/>
      <c r="D22" s="348"/>
      <c r="E22" s="357"/>
      <c r="F22" s="345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5"/>
      <c r="W22" s="345"/>
    </row>
    <row r="23" spans="2:23" s="161" customFormat="1" x14ac:dyDescent="0.25">
      <c r="B23" s="162"/>
      <c r="C23" s="162"/>
      <c r="D23" s="349"/>
      <c r="E23" s="349"/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</row>
    <row r="24" spans="2:23" s="161" customFormat="1" ht="63" customHeight="1" x14ac:dyDescent="0.25">
      <c r="B24" s="205"/>
      <c r="C24" s="198"/>
      <c r="D24" s="239"/>
      <c r="E24" s="150"/>
      <c r="F24" s="150"/>
      <c r="G24" s="150"/>
      <c r="H24" s="240"/>
      <c r="I24" s="113"/>
      <c r="J24" s="241"/>
      <c r="K24" s="242"/>
      <c r="L24" s="242"/>
      <c r="M24" s="242"/>
      <c r="N24" s="241"/>
    </row>
    <row r="25" spans="2:23" s="161" customFormat="1" ht="63" customHeight="1" x14ac:dyDescent="0.25">
      <c r="B25" s="204"/>
      <c r="C25" s="198"/>
      <c r="D25" s="239"/>
      <c r="E25" s="150"/>
      <c r="F25" s="150"/>
      <c r="G25" s="150"/>
      <c r="H25" s="240"/>
      <c r="I25" s="113"/>
      <c r="J25" s="241"/>
      <c r="K25" s="242"/>
      <c r="L25" s="242"/>
      <c r="M25" s="242"/>
      <c r="N25" s="241"/>
    </row>
    <row r="26" spans="2:23" x14ac:dyDescent="0.25">
      <c r="B26" s="1"/>
      <c r="C26" s="1"/>
      <c r="D26" s="162"/>
      <c r="E26" s="1"/>
      <c r="F26" s="162"/>
      <c r="G26" s="1"/>
      <c r="H26" s="1"/>
      <c r="I26" s="1"/>
      <c r="J26" s="1"/>
      <c r="K26" s="1"/>
      <c r="L26" s="1"/>
      <c r="M26" s="75"/>
      <c r="N26" s="1"/>
    </row>
    <row r="27" spans="2:23" x14ac:dyDescent="0.25">
      <c r="B27" s="15" t="s">
        <v>105</v>
      </c>
      <c r="C27" s="15"/>
      <c r="D27" s="189"/>
      <c r="E27" s="15"/>
      <c r="F27" s="189"/>
      <c r="G27" s="15"/>
      <c r="H27" s="15"/>
      <c r="I27" s="15"/>
      <c r="K27" s="15" t="s">
        <v>12</v>
      </c>
      <c r="L27" s="15"/>
      <c r="M27" s="1"/>
      <c r="N27" s="1"/>
    </row>
    <row r="28" spans="2:23" x14ac:dyDescent="0.25">
      <c r="B28" s="15"/>
      <c r="C28" s="15"/>
      <c r="D28" s="189"/>
      <c r="E28" s="15"/>
      <c r="F28" s="189"/>
      <c r="G28" s="15"/>
      <c r="H28" s="15"/>
      <c r="I28" s="15"/>
      <c r="K28" s="15"/>
      <c r="L28" s="15"/>
      <c r="M28" s="1"/>
      <c r="N28" s="1"/>
    </row>
    <row r="29" spans="2:23" x14ac:dyDescent="0.25">
      <c r="B29" s="15"/>
      <c r="C29" s="15"/>
      <c r="D29" s="189"/>
      <c r="E29" s="15"/>
      <c r="F29" s="189"/>
      <c r="G29" s="15"/>
      <c r="H29" s="15"/>
      <c r="I29" s="15"/>
      <c r="K29" s="15" t="s">
        <v>9</v>
      </c>
      <c r="L29" s="15"/>
      <c r="M29" s="1"/>
      <c r="N29" s="1"/>
    </row>
    <row r="30" spans="2:23" x14ac:dyDescent="0.25">
      <c r="B30" s="15"/>
      <c r="C30" s="15"/>
      <c r="D30" s="189"/>
      <c r="E30" s="15"/>
      <c r="F30" s="189"/>
      <c r="G30" s="15"/>
      <c r="H30" s="15"/>
      <c r="I30" s="15"/>
      <c r="K30" s="15" t="s">
        <v>10</v>
      </c>
      <c r="L30" s="15"/>
      <c r="M30" s="1"/>
      <c r="N30" s="1"/>
    </row>
    <row r="31" spans="2:23" x14ac:dyDescent="0.25">
      <c r="B31" s="15" t="s">
        <v>128</v>
      </c>
      <c r="C31" s="15"/>
      <c r="D31" s="189"/>
      <c r="E31" s="15"/>
      <c r="F31" s="189"/>
      <c r="G31" s="15"/>
      <c r="H31" s="15"/>
      <c r="I31" s="15"/>
      <c r="K31" s="15" t="s">
        <v>11</v>
      </c>
      <c r="L31" s="15"/>
      <c r="M31" s="1"/>
      <c r="N31" s="1"/>
    </row>
    <row r="32" spans="2:23" x14ac:dyDescent="0.25">
      <c r="B32" s="15"/>
      <c r="C32" s="15"/>
      <c r="D32" s="189"/>
      <c r="E32" s="15"/>
      <c r="F32" s="189"/>
      <c r="G32" s="15"/>
      <c r="H32" s="15"/>
      <c r="I32" s="15"/>
      <c r="J32" s="15"/>
      <c r="K32" s="15"/>
      <c r="L32" s="15"/>
      <c r="M32" s="1"/>
      <c r="N32" s="1"/>
    </row>
    <row r="33" spans="2:14" x14ac:dyDescent="0.25">
      <c r="B33" s="190" t="s">
        <v>148</v>
      </c>
      <c r="C33" s="1"/>
      <c r="D33" s="162"/>
      <c r="E33" s="1"/>
      <c r="F33" s="162"/>
      <c r="G33" s="1"/>
      <c r="H33" s="1"/>
      <c r="I33" s="1"/>
      <c r="J33" s="1"/>
      <c r="K33" s="1"/>
      <c r="L33" s="1"/>
      <c r="M33" s="1"/>
      <c r="N33" s="1"/>
    </row>
  </sheetData>
  <mergeCells count="5">
    <mergeCell ref="B4:N4"/>
    <mergeCell ref="J12:M12"/>
    <mergeCell ref="B15:B18"/>
    <mergeCell ref="D20:D22"/>
    <mergeCell ref="E20:E22"/>
  </mergeCells>
  <pageMargins left="0.7" right="0.7" top="0.75" bottom="0.75" header="0.3" footer="0.3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1"/>
  <sheetViews>
    <sheetView workbookViewId="0">
      <selection activeCell="C8" sqref="C8:G9"/>
    </sheetView>
  </sheetViews>
  <sheetFormatPr baseColWidth="10" defaultRowHeight="15" x14ac:dyDescent="0.25"/>
  <cols>
    <col min="5" max="5" width="55.85546875" customWidth="1"/>
    <col min="7" max="9" width="17.28515625" customWidth="1"/>
    <col min="14" max="14" width="18.42578125" customWidth="1"/>
  </cols>
  <sheetData>
    <row r="1" spans="1:1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</row>
    <row r="2" spans="1:14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</row>
    <row r="5" spans="1:14" ht="18" x14ac:dyDescent="0.25">
      <c r="A5" s="142"/>
      <c r="B5" s="142"/>
      <c r="C5" s="278" t="s">
        <v>0</v>
      </c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</row>
    <row r="6" spans="1:14" x14ac:dyDescent="0.25">
      <c r="A6" s="142"/>
      <c r="B6" s="14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x14ac:dyDescent="0.25">
      <c r="A7" s="142"/>
      <c r="B7" s="14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</row>
    <row r="8" spans="1:14" x14ac:dyDescent="0.25">
      <c r="A8" s="142"/>
      <c r="B8" s="142"/>
      <c r="C8" s="163" t="s">
        <v>185</v>
      </c>
      <c r="D8" s="148"/>
      <c r="E8" s="148"/>
      <c r="F8" s="148"/>
      <c r="G8" s="148"/>
      <c r="H8" s="164"/>
      <c r="I8" s="164"/>
      <c r="J8" s="164"/>
      <c r="K8" s="164"/>
      <c r="L8" s="164"/>
      <c r="M8" s="164"/>
      <c r="N8" s="165"/>
    </row>
    <row r="9" spans="1:14" x14ac:dyDescent="0.25">
      <c r="A9" s="142"/>
      <c r="B9" s="142"/>
      <c r="C9" s="166" t="s">
        <v>186</v>
      </c>
      <c r="D9" s="150"/>
      <c r="E9" s="150"/>
      <c r="F9" s="150"/>
      <c r="G9" s="150"/>
      <c r="H9" s="167"/>
      <c r="I9" s="167"/>
      <c r="J9" s="167"/>
      <c r="K9" s="167"/>
      <c r="L9" s="167"/>
      <c r="M9" s="167"/>
      <c r="N9" s="168"/>
    </row>
    <row r="10" spans="1:14" x14ac:dyDescent="0.25">
      <c r="A10" s="142"/>
      <c r="B10" s="142"/>
      <c r="C10" s="169" t="s">
        <v>15</v>
      </c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1"/>
    </row>
    <row r="11" spans="1:14" x14ac:dyDescent="0.25">
      <c r="A11" s="142"/>
      <c r="B11" s="14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</row>
    <row r="12" spans="1:14" ht="15.75" thickBot="1" x14ac:dyDescent="0.3">
      <c r="A12" s="142"/>
      <c r="B12" s="14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</row>
    <row r="13" spans="1:14" ht="15.75" thickBot="1" x14ac:dyDescent="0.3">
      <c r="A13" s="142"/>
      <c r="B13" s="142"/>
      <c r="C13" s="167" t="s">
        <v>117</v>
      </c>
      <c r="D13" s="162"/>
      <c r="E13" s="162"/>
      <c r="F13" s="172" t="s">
        <v>93</v>
      </c>
      <c r="G13" s="173"/>
      <c r="H13" s="173"/>
      <c r="I13" s="173"/>
      <c r="J13" s="174"/>
      <c r="K13" s="162"/>
      <c r="L13" s="162"/>
      <c r="M13" s="162"/>
      <c r="N13" s="162" t="s">
        <v>8</v>
      </c>
    </row>
    <row r="14" spans="1:14" x14ac:dyDescent="0.25">
      <c r="A14" s="142"/>
      <c r="B14" s="14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</row>
    <row r="15" spans="1:14" ht="71.25" x14ac:dyDescent="0.25">
      <c r="A15" s="142"/>
      <c r="B15" s="142"/>
      <c r="C15" s="175" t="s">
        <v>1</v>
      </c>
      <c r="D15" s="175" t="s">
        <v>2</v>
      </c>
      <c r="E15" s="176" t="s">
        <v>7</v>
      </c>
      <c r="F15" s="176" t="s">
        <v>3</v>
      </c>
      <c r="G15" s="175" t="s">
        <v>127</v>
      </c>
      <c r="H15" s="175" t="s">
        <v>134</v>
      </c>
      <c r="I15" s="175" t="s">
        <v>126</v>
      </c>
      <c r="J15" s="175" t="s">
        <v>4</v>
      </c>
      <c r="K15" s="175" t="s">
        <v>5</v>
      </c>
      <c r="L15" s="175" t="s">
        <v>6</v>
      </c>
      <c r="M15" s="175" t="s">
        <v>17</v>
      </c>
      <c r="N15" s="175" t="s">
        <v>18</v>
      </c>
    </row>
    <row r="16" spans="1:14" ht="67.5" customHeight="1" x14ac:dyDescent="0.25">
      <c r="A16" s="142"/>
      <c r="B16" s="142"/>
      <c r="C16" s="279">
        <v>4</v>
      </c>
      <c r="D16" s="183">
        <v>1</v>
      </c>
      <c r="E16" s="184" t="s">
        <v>146</v>
      </c>
      <c r="F16" s="175" t="s">
        <v>28</v>
      </c>
      <c r="G16" s="178">
        <v>19500</v>
      </c>
      <c r="H16" s="179">
        <v>37920</v>
      </c>
      <c r="I16" s="180">
        <v>2</v>
      </c>
      <c r="J16" s="366">
        <v>5.5E-2</v>
      </c>
      <c r="K16" s="181"/>
      <c r="L16" s="371">
        <f>IF(J16=5.5%,K16*105.5/100,IF(J16=10%,K16*110/100,IF(J16=20%,K16*120/100,0)))</f>
        <v>0</v>
      </c>
      <c r="M16" s="182">
        <f>K16*H16</f>
        <v>0</v>
      </c>
      <c r="N16" s="181"/>
    </row>
    <row r="17" spans="1:23" ht="73.5" customHeight="1" x14ac:dyDescent="0.25">
      <c r="A17" s="142"/>
      <c r="B17" s="142"/>
      <c r="C17" s="279"/>
      <c r="D17" s="183">
        <v>2</v>
      </c>
      <c r="E17" s="184" t="s">
        <v>90</v>
      </c>
      <c r="F17" s="185" t="s">
        <v>28</v>
      </c>
      <c r="G17" s="178">
        <v>12700</v>
      </c>
      <c r="H17" s="179">
        <v>24460</v>
      </c>
      <c r="I17" s="186">
        <v>1</v>
      </c>
      <c r="J17" s="366">
        <v>5.5E-2</v>
      </c>
      <c r="K17" s="181"/>
      <c r="L17" s="371">
        <f>IF(J17=5.5%,K17*105.5/100,IF(J17=10%,K17*110/100,IF(J17=20%,K17*120/100,0)))</f>
        <v>0</v>
      </c>
      <c r="M17" s="182">
        <f>K17*H17</f>
        <v>0</v>
      </c>
      <c r="N17" s="181"/>
    </row>
    <row r="18" spans="1:23" ht="73.5" customHeight="1" x14ac:dyDescent="0.25">
      <c r="A18" s="142"/>
      <c r="B18" s="142"/>
      <c r="C18" s="279"/>
      <c r="D18" s="183">
        <v>3</v>
      </c>
      <c r="E18" s="184" t="s">
        <v>130</v>
      </c>
      <c r="F18" s="185" t="s">
        <v>28</v>
      </c>
      <c r="G18" s="178"/>
      <c r="H18" s="179"/>
      <c r="I18" s="186"/>
      <c r="J18" s="366">
        <v>5.5E-2</v>
      </c>
      <c r="K18" s="181"/>
      <c r="L18" s="371">
        <f>IF(J18=5.5%,K18*105.5/100,IF(J18=10%,K18*110/100,IF(J18=20%,K18*120/100,0)))</f>
        <v>0</v>
      </c>
      <c r="M18" s="182">
        <f>K18*H18</f>
        <v>0</v>
      </c>
      <c r="N18" s="181"/>
    </row>
    <row r="19" spans="1:23" ht="126" customHeight="1" x14ac:dyDescent="0.25">
      <c r="A19" s="142"/>
      <c r="B19" s="142"/>
      <c r="C19" s="279"/>
      <c r="D19" s="177">
        <v>4</v>
      </c>
      <c r="E19" s="184" t="s">
        <v>92</v>
      </c>
      <c r="F19" s="187" t="s">
        <v>91</v>
      </c>
      <c r="G19" s="187"/>
      <c r="H19" s="187"/>
      <c r="I19" s="187"/>
      <c r="J19" s="366">
        <v>5.5E-2</v>
      </c>
      <c r="K19" s="181"/>
      <c r="L19" s="371">
        <f>IF(J19=5.5%,K19*105.5/100,IF(J19=10%,K19*110/100,IF(J19=20%,K19*120/100,0)))</f>
        <v>0</v>
      </c>
      <c r="M19" s="182">
        <f>K19*H19</f>
        <v>0</v>
      </c>
      <c r="N19" s="181"/>
    </row>
    <row r="20" spans="1:23" ht="15.75" thickBot="1" x14ac:dyDescent="0.3">
      <c r="A20" s="142"/>
      <c r="B20" s="142"/>
      <c r="C20" s="162"/>
      <c r="D20" s="162"/>
      <c r="E20" s="161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1:23" s="161" customFormat="1" x14ac:dyDescent="0.25">
      <c r="B21" s="162"/>
      <c r="C21" s="162"/>
      <c r="E21" s="344" t="s">
        <v>184</v>
      </c>
      <c r="F21" s="362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</row>
    <row r="22" spans="1:23" s="161" customFormat="1" x14ac:dyDescent="0.25">
      <c r="B22" s="162"/>
      <c r="C22" s="162"/>
      <c r="E22" s="347"/>
      <c r="F22" s="363"/>
      <c r="G22" s="345"/>
      <c r="H22" s="345"/>
      <c r="I22" s="345"/>
      <c r="J22" s="345"/>
      <c r="K22" s="345"/>
      <c r="L22" s="345"/>
      <c r="M22" s="345"/>
      <c r="N22" s="345"/>
      <c r="O22" s="345"/>
      <c r="P22" s="345"/>
      <c r="Q22" s="345"/>
      <c r="R22" s="345"/>
      <c r="S22" s="345"/>
      <c r="T22" s="345"/>
      <c r="U22" s="345"/>
      <c r="V22" s="345"/>
      <c r="W22" s="345"/>
    </row>
    <row r="23" spans="1:23" s="161" customFormat="1" ht="15.75" thickBot="1" x14ac:dyDescent="0.3">
      <c r="B23" s="162"/>
      <c r="C23" s="162"/>
      <c r="E23" s="348"/>
      <c r="F23" s="36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</row>
    <row r="24" spans="1:23" s="161" customFormat="1" ht="15.75" thickBot="1" x14ac:dyDescent="0.3">
      <c r="B24" s="162"/>
      <c r="C24" s="162"/>
      <c r="D24" s="349"/>
      <c r="E24" s="349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  <c r="S24" s="345"/>
      <c r="T24" s="345"/>
      <c r="U24" s="345"/>
      <c r="V24" s="345"/>
      <c r="W24" s="345"/>
    </row>
    <row r="25" spans="1:23" ht="58.5" customHeight="1" thickBot="1" x14ac:dyDescent="0.3">
      <c r="A25" s="142"/>
      <c r="B25" s="142"/>
      <c r="C25" s="291" t="s">
        <v>94</v>
      </c>
      <c r="D25" s="292"/>
      <c r="E25" s="292"/>
      <c r="F25" s="292"/>
      <c r="G25" s="292"/>
      <c r="H25" s="292"/>
      <c r="I25" s="292"/>
      <c r="J25" s="292"/>
      <c r="K25" s="292"/>
      <c r="L25" s="292"/>
      <c r="M25" s="293"/>
      <c r="N25" s="162"/>
    </row>
    <row r="26" spans="1:23" s="161" customFormat="1" x14ac:dyDescent="0.25"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75"/>
      <c r="N26" s="162"/>
    </row>
    <row r="27" spans="1:23" s="161" customFormat="1" x14ac:dyDescent="0.25">
      <c r="B27" s="189" t="s">
        <v>105</v>
      </c>
      <c r="C27" s="189"/>
      <c r="D27" s="189"/>
      <c r="E27" s="189"/>
      <c r="F27" s="189"/>
      <c r="G27" s="189"/>
      <c r="H27" s="189"/>
      <c r="I27" s="189"/>
      <c r="K27" s="189" t="s">
        <v>12</v>
      </c>
      <c r="L27" s="189"/>
      <c r="M27" s="162"/>
      <c r="N27" s="162"/>
    </row>
    <row r="28" spans="1:23" s="161" customFormat="1" x14ac:dyDescent="0.25">
      <c r="B28" s="189"/>
      <c r="C28" s="189"/>
      <c r="D28" s="189"/>
      <c r="E28" s="189"/>
      <c r="F28" s="189"/>
      <c r="G28" s="189"/>
      <c r="H28" s="189"/>
      <c r="I28" s="189"/>
      <c r="K28" s="189"/>
      <c r="L28" s="189"/>
      <c r="M28" s="162"/>
      <c r="N28" s="162"/>
    </row>
    <row r="29" spans="1:23" s="161" customFormat="1" x14ac:dyDescent="0.25">
      <c r="B29" s="189"/>
      <c r="C29" s="189"/>
      <c r="D29" s="189"/>
      <c r="E29" s="189"/>
      <c r="F29" s="189"/>
      <c r="G29" s="189"/>
      <c r="H29" s="189"/>
      <c r="I29" s="189"/>
      <c r="K29" s="189" t="s">
        <v>9</v>
      </c>
      <c r="L29" s="189"/>
      <c r="M29" s="162"/>
      <c r="N29" s="162"/>
    </row>
    <row r="30" spans="1:23" s="161" customFormat="1" x14ac:dyDescent="0.25">
      <c r="B30" s="189"/>
      <c r="C30" s="189"/>
      <c r="D30" s="189"/>
      <c r="E30" s="189"/>
      <c r="F30" s="189"/>
      <c r="G30" s="189"/>
      <c r="H30" s="189"/>
      <c r="I30" s="189"/>
      <c r="K30" s="189" t="s">
        <v>10</v>
      </c>
      <c r="L30" s="189"/>
      <c r="M30" s="162"/>
      <c r="N30" s="162"/>
    </row>
    <row r="31" spans="1:23" s="161" customFormat="1" x14ac:dyDescent="0.25">
      <c r="B31" s="189" t="s">
        <v>128</v>
      </c>
      <c r="C31" s="189"/>
      <c r="D31" s="189"/>
      <c r="E31" s="189"/>
      <c r="F31" s="189"/>
      <c r="G31" s="189"/>
      <c r="H31" s="189"/>
      <c r="I31" s="189"/>
      <c r="K31" s="189" t="s">
        <v>11</v>
      </c>
      <c r="L31" s="189"/>
      <c r="M31" s="162"/>
      <c r="N31" s="162"/>
    </row>
    <row r="32" spans="1:23" s="161" customFormat="1" x14ac:dyDescent="0.25"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62"/>
      <c r="N32" s="162"/>
    </row>
    <row r="33" spans="2:14" s="161" customFormat="1" x14ac:dyDescent="0.25">
      <c r="B33" s="190" t="s">
        <v>148</v>
      </c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</row>
    <row r="34" spans="2:14" s="161" customFormat="1" x14ac:dyDescent="0.25">
      <c r="I34" s="162"/>
      <c r="J34" s="162"/>
      <c r="K34" s="162"/>
      <c r="L34" s="162"/>
      <c r="M34" s="162"/>
    </row>
    <row r="35" spans="2:14" s="161" customFormat="1" x14ac:dyDescent="0.25">
      <c r="I35" s="162"/>
      <c r="J35" s="162"/>
      <c r="K35" s="162"/>
      <c r="L35" s="162"/>
      <c r="M35" s="162"/>
    </row>
    <row r="36" spans="2:14" s="161" customFormat="1" x14ac:dyDescent="0.25">
      <c r="I36" s="162"/>
      <c r="J36" s="162"/>
      <c r="K36" s="162"/>
      <c r="L36" s="162"/>
      <c r="M36" s="162"/>
    </row>
    <row r="37" spans="2:14" s="161" customFormat="1" x14ac:dyDescent="0.25">
      <c r="C37" s="188"/>
      <c r="D37" s="189"/>
      <c r="E37" s="189"/>
      <c r="F37" s="189"/>
      <c r="G37" s="189"/>
      <c r="H37" s="189"/>
      <c r="I37" s="162"/>
      <c r="J37" s="162"/>
      <c r="K37" s="162"/>
      <c r="L37" s="162"/>
      <c r="M37" s="162"/>
      <c r="N37" s="162"/>
    </row>
    <row r="38" spans="2:14" s="161" customFormat="1" x14ac:dyDescent="0.25">
      <c r="C38" s="189"/>
      <c r="D38" s="189"/>
      <c r="E38" s="189"/>
      <c r="F38" s="189"/>
      <c r="G38" s="189"/>
      <c r="H38" s="189"/>
      <c r="I38" s="162"/>
      <c r="J38" s="162"/>
      <c r="K38" s="162"/>
      <c r="L38" s="162"/>
      <c r="M38" s="162"/>
      <c r="N38" s="162"/>
    </row>
    <row r="39" spans="2:14" s="161" customFormat="1" x14ac:dyDescent="0.25">
      <c r="I39" s="162"/>
      <c r="J39" s="162"/>
      <c r="K39" s="162"/>
      <c r="L39" s="162"/>
      <c r="M39" s="162"/>
    </row>
    <row r="40" spans="2:14" x14ac:dyDescent="0.25">
      <c r="I40" s="162"/>
      <c r="J40" s="162"/>
      <c r="K40" s="162"/>
      <c r="L40" s="162"/>
      <c r="M40" s="162"/>
    </row>
    <row r="41" spans="2:14" x14ac:dyDescent="0.25">
      <c r="I41" s="162"/>
      <c r="J41" s="162"/>
      <c r="K41" s="162"/>
      <c r="L41" s="162"/>
      <c r="M41" s="162"/>
    </row>
  </sheetData>
  <mergeCells count="4">
    <mergeCell ref="C25:M25"/>
    <mergeCell ref="C5:N5"/>
    <mergeCell ref="C16:C19"/>
    <mergeCell ref="E21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W26"/>
  <sheetViews>
    <sheetView workbookViewId="0">
      <selection activeCell="B5" sqref="B5:F6"/>
    </sheetView>
  </sheetViews>
  <sheetFormatPr baseColWidth="10" defaultRowHeight="15" x14ac:dyDescent="0.25"/>
  <cols>
    <col min="4" max="4" width="16.28515625" customWidth="1"/>
    <col min="6" max="7" width="25.28515625" customWidth="1"/>
    <col min="8" max="8" width="15.42578125" customWidth="1"/>
    <col min="12" max="12" width="20" customWidth="1"/>
    <col min="13" max="13" width="24.5703125" customWidth="1"/>
  </cols>
  <sheetData>
    <row r="3" spans="2:23" ht="18" x14ac:dyDescent="0.25">
      <c r="B3" s="278" t="s">
        <v>0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</row>
    <row r="4" spans="2:2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23" x14ac:dyDescent="0.25">
      <c r="B5" s="163" t="s">
        <v>185</v>
      </c>
      <c r="C5" s="148"/>
      <c r="D5" s="148"/>
      <c r="E5" s="148"/>
      <c r="F5" s="148"/>
      <c r="G5" s="7"/>
      <c r="H5" s="7"/>
      <c r="I5" s="7"/>
      <c r="J5" s="7"/>
      <c r="K5" s="7"/>
      <c r="L5" s="8"/>
    </row>
    <row r="6" spans="2:23" x14ac:dyDescent="0.25">
      <c r="B6" s="166" t="s">
        <v>186</v>
      </c>
      <c r="C6" s="150"/>
      <c r="D6" s="150"/>
      <c r="E6" s="150"/>
      <c r="F6" s="150"/>
      <c r="G6" s="10"/>
      <c r="H6" s="10"/>
      <c r="I6" s="10"/>
      <c r="J6" s="10"/>
      <c r="K6" s="10"/>
      <c r="L6" s="11"/>
    </row>
    <row r="7" spans="2:23" x14ac:dyDescent="0.25">
      <c r="B7" s="12" t="s">
        <v>15</v>
      </c>
      <c r="C7" s="13"/>
      <c r="D7" s="13"/>
      <c r="E7" s="13"/>
      <c r="F7" s="13"/>
      <c r="G7" s="13"/>
      <c r="H7" s="13"/>
      <c r="I7" s="13"/>
      <c r="J7" s="13"/>
      <c r="K7" s="13"/>
      <c r="L7" s="14"/>
    </row>
    <row r="8" spans="2:23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2:23" ht="15.75" thickBot="1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23" ht="21" thickBot="1" x14ac:dyDescent="0.35">
      <c r="B10" s="3" t="s">
        <v>116</v>
      </c>
      <c r="C10" s="1"/>
      <c r="D10" s="1"/>
      <c r="E10" s="1"/>
      <c r="H10" s="305" t="s">
        <v>70</v>
      </c>
      <c r="I10" s="306"/>
      <c r="J10" s="307"/>
      <c r="K10" s="1"/>
      <c r="L10" s="1" t="s">
        <v>8</v>
      </c>
    </row>
    <row r="11" spans="2:23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2:23" ht="45" x14ac:dyDescent="0.25">
      <c r="B12" s="51" t="s">
        <v>1</v>
      </c>
      <c r="C12" s="51" t="s">
        <v>2</v>
      </c>
      <c r="D12" s="51" t="s">
        <v>7</v>
      </c>
      <c r="E12" s="51" t="s">
        <v>3</v>
      </c>
      <c r="F12" s="2" t="s">
        <v>127</v>
      </c>
      <c r="G12" s="2" t="s">
        <v>134</v>
      </c>
      <c r="H12" s="51" t="s">
        <v>126</v>
      </c>
      <c r="I12" s="51" t="s">
        <v>4</v>
      </c>
      <c r="J12" s="51" t="s">
        <v>5</v>
      </c>
      <c r="K12" s="51" t="s">
        <v>6</v>
      </c>
      <c r="L12" s="51" t="s">
        <v>17</v>
      </c>
      <c r="M12" s="51" t="s">
        <v>18</v>
      </c>
    </row>
    <row r="13" spans="2:23" ht="18" customHeight="1" x14ac:dyDescent="0.25">
      <c r="B13" s="297">
        <v>5</v>
      </c>
      <c r="C13" s="48">
        <v>1</v>
      </c>
      <c r="D13" s="49" t="s">
        <v>131</v>
      </c>
      <c r="E13" s="49">
        <v>1</v>
      </c>
      <c r="F13" s="50">
        <v>10000</v>
      </c>
      <c r="G13" s="19">
        <f>F13*2</f>
        <v>20000</v>
      </c>
      <c r="H13" s="4">
        <v>1</v>
      </c>
      <c r="I13" s="366">
        <v>5.5E-2</v>
      </c>
      <c r="J13" s="358"/>
      <c r="K13" s="371">
        <f>IF(I13=5.5%,J13*105.5/100,IF(I13=10%,J13*110/100,IF(I13=20%,J13*120/100,0)))</f>
        <v>0</v>
      </c>
      <c r="L13" s="102">
        <f>J13*G13</f>
        <v>0</v>
      </c>
      <c r="M13" s="52"/>
    </row>
    <row r="14" spans="2:23" ht="20.25" customHeight="1" x14ac:dyDescent="0.25">
      <c r="B14" s="298"/>
      <c r="C14" s="48"/>
      <c r="D14" s="49"/>
      <c r="E14" s="49"/>
      <c r="F14" s="49"/>
      <c r="G14" s="49"/>
      <c r="H14" s="4"/>
      <c r="I14" s="358"/>
      <c r="J14" s="358"/>
      <c r="K14" s="371">
        <f>IF(I14=5.5%,J14*105.5/100,IF(I14=10%,J14*110/100,IF(I14=20%,J14*120/100,0)))</f>
        <v>0</v>
      </c>
      <c r="L14" s="102">
        <f t="shared" ref="L14" si="0">J14*G14</f>
        <v>0</v>
      </c>
      <c r="M14" s="52"/>
    </row>
    <row r="15" spans="2:23" ht="15.75" thickBot="1" x14ac:dyDescent="0.3">
      <c r="B15" s="1"/>
      <c r="C15" s="1"/>
      <c r="D15" s="1"/>
      <c r="E15" s="1"/>
      <c r="F15" s="1"/>
      <c r="G15" s="1"/>
      <c r="H15" s="1"/>
      <c r="I15" s="1"/>
      <c r="J15" s="1"/>
      <c r="K15" s="76"/>
    </row>
    <row r="16" spans="2:23" s="161" customFormat="1" x14ac:dyDescent="0.25">
      <c r="B16" s="162"/>
      <c r="C16" s="162"/>
      <c r="D16" s="344" t="s">
        <v>184</v>
      </c>
      <c r="E16" s="355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</row>
    <row r="17" spans="2:23" s="161" customFormat="1" x14ac:dyDescent="0.25">
      <c r="B17" s="162"/>
      <c r="C17" s="162"/>
      <c r="D17" s="347"/>
      <c r="E17" s="356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5"/>
      <c r="R17" s="345"/>
      <c r="S17" s="345"/>
      <c r="T17" s="345"/>
      <c r="U17" s="345"/>
      <c r="V17" s="345"/>
      <c r="W17" s="345"/>
    </row>
    <row r="18" spans="2:23" s="161" customFormat="1" ht="15.75" thickBot="1" x14ac:dyDescent="0.3">
      <c r="B18" s="162"/>
      <c r="C18" s="162"/>
      <c r="D18" s="348"/>
      <c r="E18" s="357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</row>
    <row r="19" spans="2:23" s="161" customFormat="1" ht="15.75" thickBot="1" x14ac:dyDescent="0.3">
      <c r="B19" s="162"/>
      <c r="C19" s="162"/>
      <c r="D19" s="349"/>
      <c r="E19" s="349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2:23" s="161" customFormat="1" ht="15" customHeight="1" x14ac:dyDescent="0.25">
      <c r="B20" s="299" t="s">
        <v>13</v>
      </c>
      <c r="C20" s="300"/>
      <c r="D20" s="300"/>
      <c r="E20" s="303" t="s">
        <v>69</v>
      </c>
      <c r="F20" s="20"/>
      <c r="G20" s="20"/>
      <c r="I20" s="20" t="s">
        <v>12</v>
      </c>
      <c r="J20" s="20"/>
      <c r="K20" s="167"/>
      <c r="L20" s="167"/>
    </row>
    <row r="21" spans="2:23" s="161" customFormat="1" ht="15.75" thickBot="1" x14ac:dyDescent="0.3">
      <c r="B21" s="301"/>
      <c r="C21" s="302"/>
      <c r="D21" s="302"/>
      <c r="E21" s="304"/>
      <c r="F21" s="20"/>
      <c r="G21" s="20"/>
      <c r="I21" s="20"/>
      <c r="J21" s="20"/>
      <c r="K21" s="167"/>
      <c r="L21" s="167"/>
      <c r="M21"/>
    </row>
    <row r="22" spans="2:23" s="161" customFormat="1" x14ac:dyDescent="0.25">
      <c r="B22" s="20"/>
      <c r="C22" s="20"/>
      <c r="D22" s="20"/>
      <c r="E22" s="20"/>
      <c r="F22" s="20"/>
      <c r="G22" s="20"/>
      <c r="I22" s="20" t="s">
        <v>9</v>
      </c>
      <c r="J22" s="20"/>
      <c r="K22" s="167"/>
      <c r="L22" s="167"/>
      <c r="M22"/>
    </row>
    <row r="23" spans="2:23" s="161" customFormat="1" x14ac:dyDescent="0.25">
      <c r="B23" s="20"/>
      <c r="C23" s="20"/>
      <c r="D23" s="20"/>
      <c r="E23" s="20"/>
      <c r="F23" s="20"/>
      <c r="G23" s="20"/>
      <c r="I23" s="20" t="s">
        <v>10</v>
      </c>
      <c r="J23" s="20"/>
      <c r="K23" s="167"/>
      <c r="L23" s="167"/>
      <c r="M23"/>
    </row>
    <row r="24" spans="2:23" x14ac:dyDescent="0.25">
      <c r="B24" s="20" t="s">
        <v>14</v>
      </c>
      <c r="C24" s="20"/>
      <c r="D24" s="20"/>
      <c r="E24" s="20"/>
      <c r="F24" s="20"/>
      <c r="G24" s="20"/>
      <c r="I24" s="20" t="s">
        <v>11</v>
      </c>
      <c r="J24" s="20"/>
      <c r="K24" s="3"/>
      <c r="L24" s="3"/>
    </row>
    <row r="25" spans="2:23" x14ac:dyDescent="0.25">
      <c r="B25" s="15"/>
      <c r="C25" s="15"/>
      <c r="D25" s="15"/>
      <c r="E25" s="15"/>
      <c r="F25" s="15"/>
      <c r="G25" s="15"/>
      <c r="H25" s="15"/>
      <c r="I25" s="15"/>
      <c r="J25" s="15"/>
      <c r="K25" s="1"/>
      <c r="L25" s="1"/>
    </row>
    <row r="26" spans="2:23" x14ac:dyDescent="0.25">
      <c r="B26" s="190" t="s">
        <v>148</v>
      </c>
      <c r="C26" s="15"/>
      <c r="D26" s="15"/>
      <c r="E26" s="15"/>
      <c r="F26" s="15"/>
      <c r="G26" s="15"/>
      <c r="H26" s="15"/>
      <c r="I26" s="15"/>
      <c r="J26" s="15"/>
      <c r="K26" s="1"/>
      <c r="L26" s="1"/>
    </row>
  </sheetData>
  <mergeCells count="7">
    <mergeCell ref="B3:L3"/>
    <mergeCell ref="B13:B14"/>
    <mergeCell ref="B20:D21"/>
    <mergeCell ref="E20:E21"/>
    <mergeCell ref="H10:J10"/>
    <mergeCell ref="D16:D18"/>
    <mergeCell ref="E16:E1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7"/>
  <sheetViews>
    <sheetView workbookViewId="0">
      <selection activeCell="B4" sqref="B4:F5"/>
    </sheetView>
  </sheetViews>
  <sheetFormatPr baseColWidth="10" defaultRowHeight="15" x14ac:dyDescent="0.25"/>
  <cols>
    <col min="2" max="2" width="12.7109375" customWidth="1"/>
    <col min="3" max="3" width="21.85546875" customWidth="1"/>
    <col min="4" max="4" width="51.5703125" customWidth="1"/>
    <col min="5" max="5" width="12.85546875" customWidth="1"/>
    <col min="8" max="8" width="12.28515625" customWidth="1"/>
    <col min="12" max="12" width="28.7109375" customWidth="1"/>
    <col min="13" max="13" width="28.28515625" customWidth="1"/>
  </cols>
  <sheetData>
    <row r="1" spans="1:23" x14ac:dyDescent="0.2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23" ht="18.75" x14ac:dyDescent="0.3">
      <c r="A2" s="103"/>
      <c r="B2" s="140"/>
      <c r="C2" s="278" t="s">
        <v>0</v>
      </c>
      <c r="D2" s="278"/>
      <c r="E2" s="278"/>
      <c r="F2" s="278"/>
      <c r="G2" s="278"/>
      <c r="H2" s="278"/>
      <c r="I2" s="278"/>
      <c r="J2" s="278"/>
      <c r="K2" s="278"/>
      <c r="L2" s="278"/>
      <c r="M2" s="120"/>
    </row>
    <row r="3" spans="1:23" x14ac:dyDescent="0.25">
      <c r="A3" s="103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0"/>
    </row>
    <row r="4" spans="1:23" x14ac:dyDescent="0.25">
      <c r="A4" s="103"/>
      <c r="B4" s="163" t="s">
        <v>185</v>
      </c>
      <c r="C4" s="148"/>
      <c r="D4" s="148"/>
      <c r="E4" s="148"/>
      <c r="F4" s="148"/>
      <c r="G4" s="126"/>
      <c r="H4" s="126"/>
      <c r="I4" s="126"/>
      <c r="J4" s="126"/>
      <c r="K4" s="126"/>
      <c r="L4" s="127"/>
      <c r="M4" s="120"/>
    </row>
    <row r="5" spans="1:23" x14ac:dyDescent="0.25">
      <c r="A5" s="103"/>
      <c r="B5" s="166" t="s">
        <v>186</v>
      </c>
      <c r="C5" s="150"/>
      <c r="D5" s="150"/>
      <c r="E5" s="150"/>
      <c r="F5" s="150"/>
      <c r="G5" s="128"/>
      <c r="H5" s="128"/>
      <c r="I5" s="128"/>
      <c r="J5" s="128"/>
      <c r="K5" s="128"/>
      <c r="L5" s="129"/>
      <c r="M5" s="120"/>
    </row>
    <row r="6" spans="1:23" x14ac:dyDescent="0.25">
      <c r="A6" s="103"/>
      <c r="B6" s="130" t="s">
        <v>15</v>
      </c>
      <c r="C6" s="131"/>
      <c r="D6" s="131"/>
      <c r="E6" s="131"/>
      <c r="F6" s="131"/>
      <c r="G6" s="131"/>
      <c r="H6" s="131"/>
      <c r="I6" s="131"/>
      <c r="J6" s="131"/>
      <c r="K6" s="131"/>
      <c r="L6" s="132"/>
      <c r="M6" s="120"/>
    </row>
    <row r="7" spans="1:23" ht="15.75" thickBot="1" x14ac:dyDescent="0.3">
      <c r="A7" s="103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0"/>
    </row>
    <row r="8" spans="1:23" ht="15.75" thickBot="1" x14ac:dyDescent="0.3">
      <c r="A8" s="103"/>
      <c r="B8" s="123" t="s">
        <v>71</v>
      </c>
      <c r="C8" s="121"/>
      <c r="D8" s="121"/>
      <c r="E8" s="121"/>
      <c r="F8" s="121"/>
      <c r="G8" s="121"/>
      <c r="H8" s="139" t="s">
        <v>72</v>
      </c>
      <c r="I8" s="136"/>
      <c r="J8" s="136"/>
      <c r="K8" s="136"/>
      <c r="L8" s="137" t="s">
        <v>8</v>
      </c>
      <c r="M8" s="120"/>
    </row>
    <row r="9" spans="1:23" x14ac:dyDescent="0.25">
      <c r="A9" s="103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0"/>
    </row>
    <row r="10" spans="1:23" ht="114" x14ac:dyDescent="0.25">
      <c r="A10" s="103"/>
      <c r="B10" s="122" t="s">
        <v>1</v>
      </c>
      <c r="C10" s="122" t="s">
        <v>2</v>
      </c>
      <c r="D10" s="122" t="s">
        <v>7</v>
      </c>
      <c r="E10" s="122" t="s">
        <v>3</v>
      </c>
      <c r="F10" s="122" t="s">
        <v>127</v>
      </c>
      <c r="G10" s="122" t="s">
        <v>134</v>
      </c>
      <c r="H10" s="122" t="s">
        <v>126</v>
      </c>
      <c r="I10" s="122" t="s">
        <v>4</v>
      </c>
      <c r="J10" s="122" t="s">
        <v>5</v>
      </c>
      <c r="K10" s="122" t="s">
        <v>6</v>
      </c>
      <c r="L10" s="122" t="s">
        <v>17</v>
      </c>
      <c r="M10" s="122" t="s">
        <v>18</v>
      </c>
    </row>
    <row r="11" spans="1:23" ht="36" customHeight="1" x14ac:dyDescent="0.25">
      <c r="A11" s="103"/>
      <c r="B11" s="297">
        <v>6</v>
      </c>
      <c r="C11" s="125">
        <v>1</v>
      </c>
      <c r="D11" s="138" t="s">
        <v>76</v>
      </c>
      <c r="E11" s="124" t="s">
        <v>28</v>
      </c>
      <c r="F11" s="135">
        <v>300</v>
      </c>
      <c r="G11" s="134">
        <f>F11*2</f>
        <v>600</v>
      </c>
      <c r="H11" s="124">
        <v>1</v>
      </c>
      <c r="I11" s="366">
        <v>5.5E-2</v>
      </c>
      <c r="J11" s="350"/>
      <c r="K11" s="371">
        <f>IF(I11=5.5%,J11*105.5/100,IF(I11=10%,J11*110/100,IF(I11=20%,J11*120/100,0)))</f>
        <v>0</v>
      </c>
      <c r="L11" s="141">
        <f>J11*G11</f>
        <v>0</v>
      </c>
      <c r="M11" s="138"/>
    </row>
    <row r="12" spans="1:23" ht="34.5" customHeight="1" x14ac:dyDescent="0.25">
      <c r="A12" s="103"/>
      <c r="B12" s="308"/>
      <c r="C12" s="125">
        <v>2</v>
      </c>
      <c r="D12" s="138" t="s">
        <v>73</v>
      </c>
      <c r="E12" s="124" t="s">
        <v>28</v>
      </c>
      <c r="F12" s="135">
        <v>8300</v>
      </c>
      <c r="G12" s="179">
        <f t="shared" ref="G12:G14" si="0">F12*2</f>
        <v>16600</v>
      </c>
      <c r="H12" s="124">
        <v>1</v>
      </c>
      <c r="I12" s="366">
        <v>5.5E-2</v>
      </c>
      <c r="J12" s="350"/>
      <c r="K12" s="371">
        <f>IF(I12=5.5%,J12*105.5/100,IF(I12=10%,J12*110/100,IF(I12=20%,J12*120/100,0)))</f>
        <v>0</v>
      </c>
      <c r="L12" s="141">
        <f>J12*G12</f>
        <v>0</v>
      </c>
      <c r="M12" s="138"/>
    </row>
    <row r="13" spans="1:23" ht="27" customHeight="1" x14ac:dyDescent="0.25">
      <c r="A13" s="103"/>
      <c r="B13" s="308"/>
      <c r="C13" s="125">
        <v>3</v>
      </c>
      <c r="D13" s="138" t="s">
        <v>74</v>
      </c>
      <c r="E13" s="124" t="s">
        <v>28</v>
      </c>
      <c r="F13" s="135">
        <v>160</v>
      </c>
      <c r="G13" s="179">
        <f t="shared" si="0"/>
        <v>320</v>
      </c>
      <c r="H13" s="124">
        <v>1</v>
      </c>
      <c r="I13" s="366">
        <v>5.5E-2</v>
      </c>
      <c r="J13" s="350"/>
      <c r="K13" s="371">
        <f>IF(I13=5.5%,J13*105.5/100,IF(I13=10%,J13*110/100,IF(I13=20%,J13*120/100,0)))</f>
        <v>0</v>
      </c>
      <c r="L13" s="141">
        <f>J13*G13</f>
        <v>0</v>
      </c>
      <c r="M13" s="138"/>
    </row>
    <row r="14" spans="1:23" ht="39" customHeight="1" x14ac:dyDescent="0.25">
      <c r="A14" s="103"/>
      <c r="B14" s="298"/>
      <c r="C14" s="125">
        <v>4</v>
      </c>
      <c r="D14" s="138" t="s">
        <v>75</v>
      </c>
      <c r="E14" s="124" t="s">
        <v>28</v>
      </c>
      <c r="F14" s="135">
        <v>3600</v>
      </c>
      <c r="G14" s="179">
        <f t="shared" si="0"/>
        <v>7200</v>
      </c>
      <c r="H14" s="124">
        <v>1</v>
      </c>
      <c r="I14" s="366">
        <v>5.5E-2</v>
      </c>
      <c r="J14" s="350"/>
      <c r="K14" s="371">
        <f>IF(I14=5.5%,J14*105.5/100,IF(I14=10%,J14*110/100,IF(I14=20%,J14*120/100,0)))</f>
        <v>0</v>
      </c>
      <c r="L14" s="141">
        <f>J14*G14</f>
        <v>0</v>
      </c>
      <c r="M14" s="138"/>
    </row>
    <row r="15" spans="1:23" ht="15.75" thickBot="1" x14ac:dyDescent="0.3">
      <c r="A15" s="103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0"/>
    </row>
    <row r="16" spans="1:23" s="161" customFormat="1" x14ac:dyDescent="0.25">
      <c r="B16" s="162"/>
      <c r="C16" s="162"/>
      <c r="D16" s="344" t="s">
        <v>184</v>
      </c>
      <c r="E16" s="346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</row>
    <row r="17" spans="1:23" s="161" customFormat="1" x14ac:dyDescent="0.25">
      <c r="B17" s="162"/>
      <c r="C17" s="162"/>
      <c r="D17" s="347"/>
      <c r="E17" s="347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5"/>
      <c r="R17" s="345"/>
      <c r="S17" s="345"/>
      <c r="T17" s="345"/>
      <c r="U17" s="345"/>
      <c r="V17" s="345"/>
      <c r="W17" s="345"/>
    </row>
    <row r="18" spans="1:23" s="161" customFormat="1" ht="15.75" thickBot="1" x14ac:dyDescent="0.3">
      <c r="B18" s="162"/>
      <c r="C18" s="162"/>
      <c r="D18" s="348"/>
      <c r="E18" s="348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45"/>
      <c r="S18" s="345"/>
      <c r="T18" s="345"/>
      <c r="U18" s="345"/>
      <c r="V18" s="345"/>
      <c r="W18" s="345"/>
    </row>
    <row r="19" spans="1:23" s="161" customFormat="1" x14ac:dyDescent="0.25">
      <c r="B19" s="162"/>
      <c r="C19" s="162"/>
      <c r="D19" s="349"/>
      <c r="E19" s="349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</row>
    <row r="20" spans="1:23" x14ac:dyDescent="0.25">
      <c r="A20" s="103"/>
      <c r="B20" s="133" t="s">
        <v>13</v>
      </c>
      <c r="C20" s="133"/>
      <c r="D20" s="133"/>
      <c r="E20" s="133"/>
      <c r="F20" s="133"/>
      <c r="G20" s="133"/>
      <c r="H20" s="133" t="s">
        <v>12</v>
      </c>
      <c r="I20" s="133"/>
      <c r="J20" s="133"/>
      <c r="K20" s="121"/>
      <c r="L20" s="121"/>
      <c r="M20" s="120"/>
    </row>
    <row r="21" spans="1:23" x14ac:dyDescent="0.25">
      <c r="A21" s="103"/>
      <c r="B21" s="133"/>
      <c r="C21" s="133"/>
      <c r="D21" s="133"/>
      <c r="E21" s="133"/>
      <c r="F21" s="133"/>
      <c r="G21" s="133"/>
      <c r="H21" s="133"/>
      <c r="I21" s="133"/>
      <c r="J21" s="133"/>
      <c r="K21" s="121"/>
      <c r="L21" s="121"/>
      <c r="M21" s="120"/>
    </row>
    <row r="22" spans="1:23" x14ac:dyDescent="0.25">
      <c r="A22" s="103"/>
      <c r="B22" s="133"/>
      <c r="C22" s="133"/>
      <c r="D22" s="133"/>
      <c r="E22" s="133"/>
      <c r="F22" s="133"/>
      <c r="G22" s="133"/>
      <c r="H22" s="133" t="s">
        <v>9</v>
      </c>
      <c r="I22" s="133"/>
      <c r="J22" s="133"/>
      <c r="K22" s="121"/>
      <c r="L22" s="121"/>
      <c r="M22" s="120"/>
    </row>
    <row r="23" spans="1:23" x14ac:dyDescent="0.25">
      <c r="A23" s="103"/>
      <c r="B23" s="133"/>
      <c r="C23" s="133"/>
      <c r="D23" s="133"/>
      <c r="E23" s="133"/>
      <c r="F23" s="133"/>
      <c r="G23" s="133"/>
      <c r="H23" s="133" t="s">
        <v>10</v>
      </c>
      <c r="I23" s="133"/>
      <c r="J23" s="133"/>
      <c r="K23" s="121"/>
      <c r="L23" s="121"/>
      <c r="M23" s="120"/>
    </row>
    <row r="24" spans="1:23" x14ac:dyDescent="0.25">
      <c r="A24" s="103"/>
      <c r="B24" s="133" t="s">
        <v>14</v>
      </c>
      <c r="C24" s="133"/>
      <c r="D24" s="133"/>
      <c r="E24" s="133"/>
      <c r="F24" s="133"/>
      <c r="G24" s="133"/>
      <c r="H24" s="133" t="s">
        <v>11</v>
      </c>
      <c r="I24" s="133"/>
      <c r="J24" s="133"/>
      <c r="K24" s="121"/>
      <c r="L24" s="121"/>
      <c r="M24" s="120"/>
    </row>
    <row r="25" spans="1:23" x14ac:dyDescent="0.25">
      <c r="A25" s="103"/>
      <c r="B25" s="133"/>
      <c r="C25" s="133"/>
      <c r="D25" s="133"/>
      <c r="E25" s="133"/>
      <c r="F25" s="133"/>
      <c r="G25" s="133"/>
      <c r="H25" s="133"/>
      <c r="I25" s="133"/>
      <c r="J25" s="133"/>
      <c r="K25" s="121"/>
      <c r="L25" s="121"/>
      <c r="M25" s="120"/>
    </row>
    <row r="26" spans="1:23" x14ac:dyDescent="0.25">
      <c r="A26" s="103"/>
      <c r="B26" s="190" t="s">
        <v>148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</row>
    <row r="27" spans="1:23" x14ac:dyDescent="0.25">
      <c r="A27" s="103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</row>
  </sheetData>
  <mergeCells count="4">
    <mergeCell ref="B11:B14"/>
    <mergeCell ref="C2:L2"/>
    <mergeCell ref="D16:D18"/>
    <mergeCell ref="E16:E18"/>
  </mergeCells>
  <pageMargins left="0.7" right="0.7" top="0.75" bottom="0.75" header="0.3" footer="0.3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W48"/>
  <sheetViews>
    <sheetView workbookViewId="0">
      <selection activeCell="F19" sqref="F19"/>
    </sheetView>
  </sheetViews>
  <sheetFormatPr baseColWidth="10" defaultRowHeight="15" x14ac:dyDescent="0.25"/>
  <cols>
    <col min="3" max="3" width="45.85546875" customWidth="1"/>
    <col min="4" max="4" width="27" style="161" customWidth="1"/>
    <col min="6" max="7" width="28.5703125" customWidth="1"/>
    <col min="8" max="8" width="17.42578125" customWidth="1"/>
    <col min="13" max="13" width="17.7109375" customWidth="1"/>
  </cols>
  <sheetData>
    <row r="2" spans="1:13" ht="15.75" thickBot="1" x14ac:dyDescent="0.3"/>
    <row r="3" spans="1:13" ht="18.75" thickBot="1" x14ac:dyDescent="0.3">
      <c r="A3" s="309" t="s">
        <v>0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1"/>
    </row>
    <row r="4" spans="1:13" x14ac:dyDescent="0.25">
      <c r="A4" s="1"/>
      <c r="B4" s="1"/>
      <c r="C4" s="1"/>
      <c r="D4" s="162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63" t="s">
        <v>185</v>
      </c>
      <c r="B5" s="148"/>
      <c r="C5" s="148"/>
      <c r="D5" s="148"/>
      <c r="E5" s="148"/>
      <c r="F5" s="7"/>
      <c r="G5" s="7"/>
      <c r="H5" s="7"/>
      <c r="I5" s="7"/>
      <c r="J5" s="7"/>
      <c r="K5" s="7"/>
      <c r="L5" s="7"/>
      <c r="M5" s="8"/>
    </row>
    <row r="6" spans="1:13" x14ac:dyDescent="0.25">
      <c r="A6" s="166" t="s">
        <v>186</v>
      </c>
      <c r="B6" s="150"/>
      <c r="C6" s="150"/>
      <c r="D6" s="150"/>
      <c r="E6" s="150"/>
      <c r="F6" s="10"/>
      <c r="G6" s="10"/>
      <c r="H6" s="10"/>
      <c r="I6" s="10"/>
      <c r="J6" s="10"/>
      <c r="K6" s="10"/>
      <c r="L6" s="10"/>
      <c r="M6" s="11"/>
    </row>
    <row r="7" spans="1:13" x14ac:dyDescent="0.25">
      <c r="A7" s="12" t="s">
        <v>15</v>
      </c>
      <c r="B7" s="13"/>
      <c r="C7" s="13"/>
      <c r="D7" s="153"/>
      <c r="E7" s="13"/>
      <c r="F7" s="13"/>
      <c r="G7" s="13"/>
      <c r="H7" s="13"/>
      <c r="I7" s="13"/>
      <c r="J7" s="13"/>
      <c r="K7" s="13"/>
      <c r="L7" s="13"/>
      <c r="M7" s="14"/>
    </row>
    <row r="8" spans="1:13" x14ac:dyDescent="0.25">
      <c r="A8" s="1"/>
      <c r="B8" s="1"/>
      <c r="C8" s="1"/>
      <c r="D8" s="162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62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3" t="s">
        <v>19</v>
      </c>
      <c r="B10" s="1"/>
      <c r="C10" s="1"/>
      <c r="D10" s="162"/>
      <c r="E10" s="1"/>
      <c r="F10" s="1"/>
      <c r="G10" s="1"/>
      <c r="H10" s="1"/>
      <c r="I10" s="1"/>
      <c r="J10" s="1"/>
      <c r="K10" s="1"/>
      <c r="L10" s="1"/>
      <c r="M10" s="1" t="s">
        <v>8</v>
      </c>
    </row>
    <row r="11" spans="1:13" x14ac:dyDescent="0.25">
      <c r="A11" s="1"/>
      <c r="B11" s="1"/>
      <c r="C11" s="1"/>
      <c r="D11" s="162"/>
      <c r="E11" s="1"/>
      <c r="F11" s="1"/>
      <c r="G11" s="1"/>
      <c r="H11" s="1"/>
      <c r="I11" s="1"/>
      <c r="J11" s="1"/>
      <c r="K11" s="1"/>
      <c r="L11" s="1"/>
      <c r="M11" s="1"/>
    </row>
    <row r="12" spans="1:13" ht="54" customHeight="1" x14ac:dyDescent="0.25">
      <c r="A12" s="105" t="s">
        <v>1</v>
      </c>
      <c r="B12" s="105" t="s">
        <v>2</v>
      </c>
      <c r="C12" s="105" t="s">
        <v>7</v>
      </c>
      <c r="D12" s="175" t="s">
        <v>182</v>
      </c>
      <c r="E12" s="105" t="s">
        <v>3</v>
      </c>
      <c r="F12" s="105" t="s">
        <v>127</v>
      </c>
      <c r="G12" s="105" t="s">
        <v>134</v>
      </c>
      <c r="H12" s="105" t="s">
        <v>126</v>
      </c>
      <c r="I12" s="105" t="s">
        <v>4</v>
      </c>
      <c r="J12" s="105" t="s">
        <v>5</v>
      </c>
      <c r="K12" s="105" t="s">
        <v>6</v>
      </c>
      <c r="L12" s="105" t="s">
        <v>17</v>
      </c>
      <c r="M12" s="105" t="s">
        <v>18</v>
      </c>
    </row>
    <row r="13" spans="1:13" ht="60" customHeight="1" x14ac:dyDescent="0.25">
      <c r="A13" s="312">
        <v>7</v>
      </c>
      <c r="B13" s="192">
        <v>1</v>
      </c>
      <c r="C13" s="193" t="s">
        <v>20</v>
      </c>
      <c r="D13" s="193"/>
      <c r="E13" s="84">
        <v>1</v>
      </c>
      <c r="F13" s="194">
        <v>380000</v>
      </c>
      <c r="G13" s="109">
        <f>F13*2</f>
        <v>760000</v>
      </c>
      <c r="H13" s="109">
        <v>2</v>
      </c>
      <c r="I13" s="366">
        <v>5.5E-2</v>
      </c>
      <c r="J13" s="350"/>
      <c r="K13" s="371">
        <f>IF(I13=5.5%,J13*105.5/100,IF(I13=10%,J13*110/100,IF(I13=20%,J13*120/100,0)))</f>
        <v>0</v>
      </c>
      <c r="L13" s="111">
        <f>J13*G13</f>
        <v>0</v>
      </c>
      <c r="M13" s="106"/>
    </row>
    <row r="14" spans="1:13" ht="74.25" customHeight="1" x14ac:dyDescent="0.25">
      <c r="A14" s="313"/>
      <c r="B14" s="192">
        <v>2</v>
      </c>
      <c r="C14" s="193" t="s">
        <v>21</v>
      </c>
      <c r="D14" s="193"/>
      <c r="E14" s="192">
        <v>1</v>
      </c>
      <c r="F14" s="192">
        <v>4500</v>
      </c>
      <c r="G14" s="179">
        <f t="shared" ref="G14:G22" si="0">F14*2</f>
        <v>9000</v>
      </c>
      <c r="H14" s="108">
        <v>1</v>
      </c>
      <c r="I14" s="366">
        <v>5.5E-2</v>
      </c>
      <c r="J14" s="350"/>
      <c r="K14" s="371">
        <f>IF(I14=5.5%,J14*105.5/100,IF(I14=10%,J14*110/100,IF(I14=20%,J14*120/100,0)))</f>
        <v>0</v>
      </c>
      <c r="L14" s="111">
        <f>J14*G14</f>
        <v>0</v>
      </c>
      <c r="M14" s="106"/>
    </row>
    <row r="15" spans="1:13" x14ac:dyDescent="0.25">
      <c r="A15" s="313"/>
      <c r="B15" s="192">
        <v>3</v>
      </c>
      <c r="C15" s="193" t="s">
        <v>135</v>
      </c>
      <c r="D15" s="193"/>
      <c r="E15" s="192">
        <v>1</v>
      </c>
      <c r="F15" s="192">
        <v>25000</v>
      </c>
      <c r="G15" s="179">
        <f t="shared" si="0"/>
        <v>50000</v>
      </c>
      <c r="H15" s="108">
        <v>1</v>
      </c>
      <c r="I15" s="366">
        <v>5.5E-2</v>
      </c>
      <c r="J15" s="350"/>
      <c r="K15" s="371">
        <f>IF(I15=5.5%,J15*105.5/100,IF(I15=10%,J15*110/100,IF(I15=20%,J15*120/100,0)))</f>
        <v>0</v>
      </c>
      <c r="L15" s="111">
        <f>J15*G15</f>
        <v>0</v>
      </c>
      <c r="M15" s="106"/>
    </row>
    <row r="16" spans="1:13" s="161" customFormat="1" x14ac:dyDescent="0.25">
      <c r="A16" s="313"/>
      <c r="B16" s="192">
        <v>4</v>
      </c>
      <c r="C16" s="193" t="s">
        <v>161</v>
      </c>
      <c r="D16" s="193"/>
      <c r="E16" s="192">
        <v>1</v>
      </c>
      <c r="F16" s="192">
        <v>200</v>
      </c>
      <c r="G16" s="179">
        <f t="shared" si="0"/>
        <v>400</v>
      </c>
      <c r="H16" s="177">
        <v>1</v>
      </c>
      <c r="I16" s="366">
        <v>5.5E-2</v>
      </c>
      <c r="J16" s="350"/>
      <c r="K16" s="371">
        <f>IF(I16=5.5%,J16*105.5/100,IF(I16=10%,J16*110/100,IF(I16=20%,J16*120/100,0)))</f>
        <v>0</v>
      </c>
      <c r="L16" s="182">
        <f>J16*G16</f>
        <v>0</v>
      </c>
      <c r="M16" s="181"/>
    </row>
    <row r="17" spans="1:23" ht="87.75" customHeight="1" x14ac:dyDescent="0.25">
      <c r="A17" s="313"/>
      <c r="B17" s="192">
        <v>5</v>
      </c>
      <c r="C17" s="193" t="s">
        <v>162</v>
      </c>
      <c r="D17" s="193"/>
      <c r="E17" s="192">
        <v>1</v>
      </c>
      <c r="F17" s="192">
        <v>33000</v>
      </c>
      <c r="G17" s="179">
        <f t="shared" si="0"/>
        <v>66000</v>
      </c>
      <c r="H17" s="108">
        <v>1</v>
      </c>
      <c r="I17" s="366">
        <v>5.5E-2</v>
      </c>
      <c r="J17" s="350"/>
      <c r="K17" s="371">
        <f>IF(I17=5.5%,J17*105.5/100,IF(I17=10%,J17*110/100,IF(I17=20%,J17*120/100,0)))</f>
        <v>0</v>
      </c>
      <c r="L17" s="111">
        <f>J17*G17</f>
        <v>0</v>
      </c>
      <c r="M17" s="106"/>
    </row>
    <row r="18" spans="1:23" ht="48" x14ac:dyDescent="0.25">
      <c r="A18" s="313"/>
      <c r="B18" s="192">
        <v>6</v>
      </c>
      <c r="C18" s="193" t="s">
        <v>136</v>
      </c>
      <c r="D18" s="193"/>
      <c r="E18" s="108">
        <v>1</v>
      </c>
      <c r="F18" s="108">
        <v>30000</v>
      </c>
      <c r="G18" s="179">
        <f t="shared" si="0"/>
        <v>60000</v>
      </c>
      <c r="H18" s="108">
        <v>1</v>
      </c>
      <c r="I18" s="366">
        <v>5.5E-2</v>
      </c>
      <c r="J18" s="350"/>
      <c r="K18" s="371">
        <f>IF(I18=5.5%,J18*105.5/100,IF(I18=10%,J18*110/100,IF(I18=20%,J18*120/100,0)))</f>
        <v>0</v>
      </c>
      <c r="L18" s="111">
        <f>J18*G18</f>
        <v>0</v>
      </c>
      <c r="M18" s="106"/>
    </row>
    <row r="19" spans="1:23" ht="48" x14ac:dyDescent="0.25">
      <c r="A19" s="313"/>
      <c r="B19" s="192">
        <v>7</v>
      </c>
      <c r="C19" s="193" t="s">
        <v>137</v>
      </c>
      <c r="D19" s="193"/>
      <c r="E19" s="108">
        <v>1</v>
      </c>
      <c r="F19" s="108"/>
      <c r="G19" s="179">
        <f t="shared" si="0"/>
        <v>0</v>
      </c>
      <c r="H19" s="108"/>
      <c r="I19" s="366">
        <v>5.5E-2</v>
      </c>
      <c r="J19" s="350"/>
      <c r="K19" s="371">
        <f>IF(I19=5.5%,J19*105.5/100,IF(I19=10%,J19*110/100,IF(I19=20%,J19*120/100,0)))</f>
        <v>0</v>
      </c>
      <c r="L19" s="111">
        <f>J19*G19</f>
        <v>0</v>
      </c>
      <c r="M19" s="106"/>
    </row>
    <row r="20" spans="1:23" ht="48" x14ac:dyDescent="0.25">
      <c r="A20" s="313"/>
      <c r="B20" s="192">
        <v>8</v>
      </c>
      <c r="C20" s="193" t="s">
        <v>22</v>
      </c>
      <c r="D20" s="193"/>
      <c r="E20" s="108">
        <v>1</v>
      </c>
      <c r="F20" s="108">
        <v>800</v>
      </c>
      <c r="G20" s="179">
        <f t="shared" si="0"/>
        <v>1600</v>
      </c>
      <c r="H20" s="108">
        <v>1</v>
      </c>
      <c r="I20" s="366">
        <v>5.5E-2</v>
      </c>
      <c r="J20" s="350"/>
      <c r="K20" s="371">
        <f>IF(I20=5.5%,J20*105.5/100,IF(I20=10%,J20*110/100,IF(I20=20%,J20*120/100,0)))</f>
        <v>0</v>
      </c>
      <c r="L20" s="111">
        <f>J20*G20</f>
        <v>0</v>
      </c>
      <c r="M20" s="106"/>
    </row>
    <row r="21" spans="1:23" ht="48" x14ac:dyDescent="0.25">
      <c r="A21" s="313"/>
      <c r="B21" s="192">
        <v>9</v>
      </c>
      <c r="C21" s="193" t="s">
        <v>23</v>
      </c>
      <c r="D21" s="193"/>
      <c r="E21" s="108">
        <v>1</v>
      </c>
      <c r="F21" s="108">
        <v>30</v>
      </c>
      <c r="G21" s="179">
        <f t="shared" si="0"/>
        <v>60</v>
      </c>
      <c r="H21" s="108"/>
      <c r="I21" s="366">
        <v>5.5E-2</v>
      </c>
      <c r="J21" s="350"/>
      <c r="K21" s="371">
        <f>IF(I21=5.5%,J21*105.5/100,IF(I21=10%,J21*110/100,IF(I21=20%,J21*120/100,0)))</f>
        <v>0</v>
      </c>
      <c r="L21" s="111">
        <f>J21*G21</f>
        <v>0</v>
      </c>
      <c r="M21" s="106"/>
    </row>
    <row r="22" spans="1:23" ht="36" x14ac:dyDescent="0.25">
      <c r="A22" s="313"/>
      <c r="B22" s="192">
        <v>10</v>
      </c>
      <c r="C22" s="193" t="s">
        <v>138</v>
      </c>
      <c r="D22" s="193"/>
      <c r="E22" s="108">
        <v>1</v>
      </c>
      <c r="F22" s="108">
        <v>2000</v>
      </c>
      <c r="G22" s="179">
        <f t="shared" si="0"/>
        <v>4000</v>
      </c>
      <c r="H22" s="108">
        <v>1</v>
      </c>
      <c r="I22" s="366">
        <v>5.5E-2</v>
      </c>
      <c r="J22" s="350"/>
      <c r="K22" s="371">
        <f>IF(I22=5.5%,J22*105.5/100,IF(I22=10%,J22*110/100,IF(I22=20%,J22*120/100,0)))</f>
        <v>0</v>
      </c>
      <c r="L22" s="111">
        <f>J22*G22</f>
        <v>0</v>
      </c>
      <c r="M22" s="106"/>
    </row>
    <row r="23" spans="1:23" s="161" customFormat="1" ht="48" x14ac:dyDescent="0.25">
      <c r="A23" s="313"/>
      <c r="B23" s="192">
        <v>11</v>
      </c>
      <c r="C23" s="193" t="s">
        <v>174</v>
      </c>
      <c r="D23" s="193"/>
      <c r="E23" s="177">
        <v>1</v>
      </c>
      <c r="F23" s="177"/>
      <c r="G23" s="179"/>
      <c r="H23" s="177">
        <v>1</v>
      </c>
      <c r="I23" s="366">
        <v>5.5E-2</v>
      </c>
      <c r="J23" s="350"/>
      <c r="K23" s="371">
        <f>IF(I23=5.5%,J23*105.5/100,IF(I23=10%,J23*110/100,IF(I23=20%,J23*120/100,0)))</f>
        <v>0</v>
      </c>
      <c r="L23" s="182">
        <f>J23*G23</f>
        <v>0</v>
      </c>
      <c r="M23" s="181"/>
    </row>
    <row r="24" spans="1:23" s="161" customFormat="1" ht="48.75" thickBot="1" x14ac:dyDescent="0.3">
      <c r="A24" s="313"/>
      <c r="B24" s="247">
        <v>12</v>
      </c>
      <c r="C24" s="248" t="s">
        <v>175</v>
      </c>
      <c r="D24" s="248"/>
      <c r="E24" s="208">
        <v>1</v>
      </c>
      <c r="F24" s="208"/>
      <c r="G24" s="245"/>
      <c r="H24" s="208">
        <v>1</v>
      </c>
      <c r="I24" s="367">
        <v>5.5E-2</v>
      </c>
      <c r="J24" s="351"/>
      <c r="K24" s="372">
        <f>IF(I24=5.5%,J24*105.5/100,IF(I24=10%,J24*110/100,IF(I24=20%,J24*120/100,0)))</f>
        <v>0</v>
      </c>
      <c r="L24" s="211">
        <f>J24*G24</f>
        <v>0</v>
      </c>
      <c r="M24" s="207"/>
    </row>
    <row r="25" spans="1:23" s="161" customFormat="1" ht="48" x14ac:dyDescent="0.25">
      <c r="A25" s="314"/>
      <c r="B25" s="249">
        <v>13</v>
      </c>
      <c r="C25" s="250" t="s">
        <v>20</v>
      </c>
      <c r="D25" s="250" t="s">
        <v>181</v>
      </c>
      <c r="E25" s="251">
        <v>1</v>
      </c>
      <c r="F25" s="252"/>
      <c r="G25" s="253"/>
      <c r="H25" s="253">
        <v>1</v>
      </c>
      <c r="I25" s="368">
        <v>5.5E-2</v>
      </c>
      <c r="J25" s="352"/>
      <c r="K25" s="374">
        <f>IF(I25=5.5%,J25*105.5/100,IF(I25=10%,J25*110/100,IF(I25=20%,J25*120/100,0)))</f>
        <v>0</v>
      </c>
      <c r="L25" s="223">
        <f>J25*G25</f>
        <v>0</v>
      </c>
      <c r="M25" s="224"/>
    </row>
    <row r="26" spans="1:23" s="161" customFormat="1" ht="72.75" thickBot="1" x14ac:dyDescent="0.3">
      <c r="A26" s="314"/>
      <c r="B26" s="254">
        <v>14</v>
      </c>
      <c r="C26" s="255" t="s">
        <v>162</v>
      </c>
      <c r="D26" s="255" t="s">
        <v>181</v>
      </c>
      <c r="E26" s="256">
        <v>1</v>
      </c>
      <c r="F26" s="256"/>
      <c r="G26" s="257"/>
      <c r="H26" s="229">
        <v>1</v>
      </c>
      <c r="I26" s="369">
        <v>5.5E-2</v>
      </c>
      <c r="J26" s="353"/>
      <c r="K26" s="375">
        <f>IF(I26=5.5%,J26*105.5/100,IF(I26=10%,J26*110/100,IF(I26=20%,J26*120/100,0)))</f>
        <v>0</v>
      </c>
      <c r="L26" s="232">
        <f>J26*G26</f>
        <v>0</v>
      </c>
      <c r="M26" s="233"/>
    </row>
    <row r="27" spans="1:23" s="161" customFormat="1" ht="48" x14ac:dyDescent="0.25">
      <c r="A27" s="314"/>
      <c r="B27" s="249">
        <v>15</v>
      </c>
      <c r="C27" s="250" t="s">
        <v>20</v>
      </c>
      <c r="D27" s="250" t="s">
        <v>180</v>
      </c>
      <c r="E27" s="251">
        <v>1</v>
      </c>
      <c r="F27" s="252"/>
      <c r="G27" s="253"/>
      <c r="H27" s="253">
        <v>1</v>
      </c>
      <c r="I27" s="368">
        <v>5.5E-2</v>
      </c>
      <c r="J27" s="352"/>
      <c r="K27" s="374">
        <f>IF(I27=5.5%,J27*105.5/100,IF(I27=10%,J27*110/100,IF(I27=20%,J27*120/100,0)))</f>
        <v>0</v>
      </c>
      <c r="L27" s="223">
        <f>J27*G27</f>
        <v>0</v>
      </c>
      <c r="M27" s="224"/>
    </row>
    <row r="28" spans="1:23" s="161" customFormat="1" ht="72.75" thickBot="1" x14ac:dyDescent="0.3">
      <c r="A28" s="314"/>
      <c r="B28" s="254">
        <v>16</v>
      </c>
      <c r="C28" s="255" t="s">
        <v>162</v>
      </c>
      <c r="D28" s="255" t="s">
        <v>180</v>
      </c>
      <c r="E28" s="256">
        <v>1</v>
      </c>
      <c r="F28" s="256"/>
      <c r="G28" s="257"/>
      <c r="H28" s="229">
        <v>1</v>
      </c>
      <c r="I28" s="369">
        <v>5.5E-2</v>
      </c>
      <c r="J28" s="353"/>
      <c r="K28" s="375">
        <f>IF(I28=5.5%,J28*105.5/100,IF(I28=10%,J28*110/100,IF(I28=20%,J28*120/100,0)))</f>
        <v>0</v>
      </c>
      <c r="L28" s="232">
        <f>J28*G28</f>
        <v>0</v>
      </c>
      <c r="M28" s="233"/>
    </row>
    <row r="29" spans="1:23" s="161" customFormat="1" x14ac:dyDescent="0.25">
      <c r="A29" s="201"/>
      <c r="B29" s="202"/>
      <c r="C29" s="203"/>
      <c r="D29" s="203"/>
      <c r="E29" s="112"/>
      <c r="F29" s="112"/>
      <c r="G29" s="113"/>
      <c r="H29" s="112"/>
      <c r="I29" s="150"/>
      <c r="J29" s="150"/>
      <c r="K29" s="150"/>
      <c r="L29" s="114"/>
      <c r="M29" s="150"/>
    </row>
    <row r="30" spans="1:23" s="161" customFormat="1" ht="15.75" thickBot="1" x14ac:dyDescent="0.3">
      <c r="A30" s="201"/>
      <c r="B30" s="202"/>
      <c r="C30" s="203"/>
      <c r="D30" s="203"/>
      <c r="E30" s="112"/>
      <c r="F30" s="112"/>
      <c r="G30" s="113"/>
      <c r="H30" s="112"/>
      <c r="I30" s="150"/>
      <c r="J30" s="150"/>
      <c r="K30" s="150"/>
      <c r="L30" s="114"/>
      <c r="M30" s="150"/>
    </row>
    <row r="31" spans="1:23" s="161" customFormat="1" x14ac:dyDescent="0.25">
      <c r="B31" s="162"/>
      <c r="C31" s="162"/>
      <c r="D31" s="344" t="s">
        <v>184</v>
      </c>
      <c r="E31" s="355"/>
      <c r="F31" s="345"/>
      <c r="G31" s="345"/>
      <c r="H31" s="345"/>
      <c r="I31" s="345"/>
      <c r="J31" s="345"/>
      <c r="K31" s="345"/>
      <c r="L31" s="345"/>
      <c r="M31" s="345"/>
      <c r="N31" s="345"/>
      <c r="O31" s="345"/>
      <c r="P31" s="345"/>
      <c r="Q31" s="345"/>
      <c r="R31" s="345"/>
      <c r="S31" s="345"/>
      <c r="T31" s="345"/>
      <c r="U31" s="345"/>
      <c r="V31" s="345"/>
      <c r="W31" s="345"/>
    </row>
    <row r="32" spans="1:23" s="161" customFormat="1" x14ac:dyDescent="0.25">
      <c r="B32" s="162"/>
      <c r="C32" s="162"/>
      <c r="D32" s="347"/>
      <c r="E32" s="356"/>
      <c r="F32" s="345"/>
      <c r="G32" s="345"/>
      <c r="H32" s="345"/>
      <c r="I32" s="345"/>
      <c r="J32" s="345"/>
      <c r="K32" s="345"/>
      <c r="L32" s="345"/>
      <c r="M32" s="345"/>
      <c r="N32" s="345"/>
      <c r="O32" s="345"/>
      <c r="P32" s="345"/>
      <c r="Q32" s="345"/>
      <c r="R32" s="345"/>
      <c r="S32" s="345"/>
      <c r="T32" s="345"/>
      <c r="U32" s="345"/>
      <c r="V32" s="345"/>
      <c r="W32" s="345"/>
    </row>
    <row r="33" spans="1:23" s="161" customFormat="1" ht="15.75" thickBot="1" x14ac:dyDescent="0.3">
      <c r="B33" s="162"/>
      <c r="C33" s="162"/>
      <c r="D33" s="348"/>
      <c r="E33" s="357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  <c r="T33" s="345"/>
      <c r="U33" s="345"/>
      <c r="V33" s="345"/>
      <c r="W33" s="345"/>
    </row>
    <row r="34" spans="1:23" s="161" customFormat="1" x14ac:dyDescent="0.25">
      <c r="B34" s="162"/>
      <c r="C34" s="162"/>
      <c r="D34" s="349"/>
      <c r="E34" s="349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  <c r="T34" s="345"/>
      <c r="U34" s="345"/>
      <c r="V34" s="345"/>
      <c r="W34" s="345"/>
    </row>
    <row r="35" spans="1:23" x14ac:dyDescent="0.25">
      <c r="A35" s="116" t="s">
        <v>24</v>
      </c>
      <c r="B35" s="116"/>
      <c r="C35" s="116"/>
      <c r="D35" s="116"/>
      <c r="E35" s="107"/>
      <c r="F35" s="107"/>
      <c r="G35" s="107"/>
      <c r="H35" s="107"/>
      <c r="I35" s="107" t="s">
        <v>12</v>
      </c>
      <c r="J35" s="107"/>
      <c r="K35" s="107"/>
      <c r="L35" s="104"/>
      <c r="M35" s="104"/>
    </row>
    <row r="36" spans="1:23" x14ac:dyDescent="0.25">
      <c r="A36" s="117" t="s">
        <v>139</v>
      </c>
      <c r="B36" s="117"/>
      <c r="C36" s="117"/>
      <c r="D36" s="117"/>
      <c r="E36" s="107"/>
      <c r="F36" s="107"/>
      <c r="G36" s="107"/>
      <c r="H36" s="107"/>
      <c r="I36" s="107"/>
      <c r="J36" s="107"/>
      <c r="K36" s="107"/>
      <c r="L36" s="104"/>
      <c r="M36" s="104"/>
    </row>
    <row r="37" spans="1:23" x14ac:dyDescent="0.25">
      <c r="A37" s="117"/>
      <c r="B37" s="118" t="s">
        <v>140</v>
      </c>
      <c r="C37" s="119"/>
      <c r="D37" s="119"/>
      <c r="E37" s="107"/>
      <c r="F37" s="107"/>
      <c r="G37" s="107"/>
      <c r="H37" s="107"/>
      <c r="I37" s="107" t="s">
        <v>9</v>
      </c>
      <c r="J37" s="107"/>
      <c r="K37" s="107"/>
      <c r="L37" s="104"/>
      <c r="M37" s="104"/>
    </row>
    <row r="38" spans="1:23" x14ac:dyDescent="0.25">
      <c r="A38" s="103"/>
      <c r="B38" s="103"/>
      <c r="C38" s="103"/>
      <c r="E38" s="107"/>
      <c r="F38" s="107"/>
      <c r="G38" s="107"/>
      <c r="H38" s="107"/>
      <c r="I38" s="107" t="s">
        <v>10</v>
      </c>
      <c r="J38" s="107"/>
      <c r="K38" s="107"/>
      <c r="L38" s="104"/>
      <c r="M38" s="104"/>
    </row>
    <row r="39" spans="1:23" x14ac:dyDescent="0.25">
      <c r="A39" s="103"/>
      <c r="B39" s="103"/>
      <c r="C39" s="103"/>
      <c r="E39" s="107"/>
      <c r="F39" s="107"/>
      <c r="G39" s="107"/>
      <c r="H39" s="107"/>
      <c r="I39" s="107" t="s">
        <v>11</v>
      </c>
      <c r="J39" s="107"/>
      <c r="K39" s="107"/>
      <c r="L39" s="104"/>
      <c r="M39" s="104"/>
    </row>
    <row r="40" spans="1:23" x14ac:dyDescent="0.25">
      <c r="A40" s="115" t="s">
        <v>141</v>
      </c>
      <c r="B40" s="115"/>
      <c r="C40" s="115"/>
      <c r="D40" s="115"/>
      <c r="E40" s="107"/>
      <c r="F40" s="107"/>
      <c r="G40" s="107"/>
      <c r="H40" s="107"/>
      <c r="I40" s="107"/>
      <c r="J40" s="107"/>
      <c r="K40" s="107"/>
      <c r="L40" s="104"/>
      <c r="M40" s="104"/>
    </row>
    <row r="41" spans="1:23" x14ac:dyDescent="0.25">
      <c r="A41" s="115" t="s">
        <v>142</v>
      </c>
      <c r="B41" s="115"/>
      <c r="C41" s="115"/>
      <c r="D41" s="115"/>
      <c r="E41" s="104"/>
      <c r="F41" s="104"/>
      <c r="G41" s="104"/>
      <c r="H41" s="104"/>
      <c r="I41" s="104"/>
      <c r="J41" s="104"/>
      <c r="K41" s="104"/>
      <c r="L41" s="104"/>
      <c r="M41" s="104"/>
    </row>
    <row r="42" spans="1:23" x14ac:dyDescent="0.25">
      <c r="A42" s="115" t="s">
        <v>143</v>
      </c>
      <c r="B42" s="115"/>
      <c r="C42" s="115"/>
      <c r="D42" s="115"/>
      <c r="E42" s="107"/>
      <c r="F42" s="107"/>
      <c r="G42" s="107"/>
      <c r="H42" s="107"/>
      <c r="I42" s="104"/>
      <c r="J42" s="104"/>
      <c r="K42" s="104"/>
      <c r="L42" s="104"/>
      <c r="M42" s="104"/>
    </row>
    <row r="43" spans="1:23" x14ac:dyDescent="0.25">
      <c r="A43" s="103"/>
      <c r="B43" s="103"/>
      <c r="C43" s="103"/>
      <c r="E43" s="104"/>
      <c r="F43" s="104"/>
      <c r="G43" s="104"/>
      <c r="H43" s="104"/>
      <c r="I43" s="104"/>
      <c r="J43" s="104"/>
      <c r="K43" s="104"/>
      <c r="L43" s="104"/>
      <c r="M43" s="104"/>
    </row>
    <row r="44" spans="1:23" x14ac:dyDescent="0.25">
      <c r="A44" s="107"/>
      <c r="B44" s="107"/>
      <c r="C44" s="107"/>
      <c r="D44" s="189"/>
      <c r="E44" s="104"/>
      <c r="F44" s="104"/>
      <c r="G44" s="104"/>
      <c r="H44" s="104"/>
      <c r="I44" s="104"/>
      <c r="J44" s="104"/>
      <c r="K44" s="104"/>
      <c r="L44" s="104"/>
      <c r="M44" s="104"/>
    </row>
    <row r="45" spans="1:23" x14ac:dyDescent="0.25">
      <c r="A45" s="104"/>
      <c r="B45" s="104"/>
      <c r="C45" s="104"/>
      <c r="D45" s="162"/>
      <c r="E45" s="103"/>
      <c r="F45" s="103"/>
      <c r="G45" s="103"/>
      <c r="H45" s="103"/>
      <c r="I45" s="103"/>
      <c r="J45" s="103"/>
      <c r="K45" s="103"/>
      <c r="L45" s="103"/>
      <c r="M45" s="103"/>
    </row>
    <row r="46" spans="1:23" x14ac:dyDescent="0.25">
      <c r="A46" s="107" t="s">
        <v>14</v>
      </c>
      <c r="B46" s="107"/>
      <c r="C46" s="107"/>
      <c r="D46" s="189"/>
      <c r="E46" s="103"/>
      <c r="F46" s="103"/>
      <c r="G46" s="103"/>
      <c r="H46" s="103"/>
      <c r="I46" s="103"/>
      <c r="J46" s="103"/>
      <c r="K46" s="103"/>
      <c r="L46" s="103"/>
      <c r="M46" s="103"/>
    </row>
    <row r="47" spans="1:23" x14ac:dyDescent="0.25">
      <c r="A47" s="104"/>
      <c r="B47" s="104"/>
      <c r="C47" s="104"/>
      <c r="D47" s="162"/>
      <c r="E47" s="103"/>
      <c r="F47" s="103"/>
      <c r="G47" s="103"/>
      <c r="H47" s="103"/>
      <c r="I47" s="103"/>
      <c r="J47" s="103"/>
      <c r="K47" s="103"/>
      <c r="L47" s="103"/>
      <c r="M47" s="103"/>
    </row>
    <row r="48" spans="1:23" x14ac:dyDescent="0.25">
      <c r="A48" s="190" t="s">
        <v>148</v>
      </c>
      <c r="B48" s="104"/>
      <c r="C48" s="104"/>
      <c r="D48" s="162"/>
      <c r="E48" s="103"/>
      <c r="F48" s="103"/>
      <c r="G48" s="103"/>
      <c r="H48" s="103"/>
      <c r="I48" s="103"/>
      <c r="J48" s="103"/>
      <c r="K48" s="103"/>
      <c r="L48" s="103"/>
      <c r="M48" s="103"/>
    </row>
  </sheetData>
  <mergeCells count="4">
    <mergeCell ref="A3:M3"/>
    <mergeCell ref="A13:A28"/>
    <mergeCell ref="D31:D33"/>
    <mergeCell ref="E31:E3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5:W50"/>
  <sheetViews>
    <sheetView topLeftCell="A7" workbookViewId="0">
      <selection activeCell="B8" sqref="B8:F9"/>
    </sheetView>
  </sheetViews>
  <sheetFormatPr baseColWidth="10" defaultRowHeight="15" x14ac:dyDescent="0.25"/>
  <cols>
    <col min="4" max="4" width="33.140625" customWidth="1"/>
    <col min="5" max="5" width="22.7109375" style="161" customWidth="1"/>
    <col min="6" max="6" width="15.7109375" customWidth="1"/>
    <col min="7" max="8" width="15.28515625" customWidth="1"/>
    <col min="9" max="9" width="12.5703125" customWidth="1"/>
    <col min="13" max="13" width="17.5703125" customWidth="1"/>
    <col min="14" max="14" width="17.28515625" customWidth="1"/>
  </cols>
  <sheetData>
    <row r="5" spans="2:14" ht="18" x14ac:dyDescent="0.25">
      <c r="B5" s="278" t="s">
        <v>0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</row>
    <row r="6" spans="2:14" x14ac:dyDescent="0.25">
      <c r="B6" s="1"/>
      <c r="C6" s="1"/>
      <c r="D6" s="1"/>
      <c r="E6" s="162"/>
      <c r="F6" s="1"/>
      <c r="G6" s="1"/>
      <c r="H6" s="1"/>
      <c r="I6" s="1"/>
      <c r="J6" s="1"/>
      <c r="K6" s="1"/>
      <c r="L6" s="1"/>
    </row>
    <row r="7" spans="2:14" x14ac:dyDescent="0.25">
      <c r="B7" s="1"/>
      <c r="C7" s="1"/>
      <c r="D7" s="1"/>
      <c r="E7" s="162"/>
      <c r="F7" s="1"/>
      <c r="G7" s="1"/>
      <c r="H7" s="1"/>
      <c r="I7" s="1"/>
      <c r="J7" s="1"/>
      <c r="K7" s="1"/>
      <c r="L7" s="1"/>
      <c r="M7" s="1"/>
    </row>
    <row r="8" spans="2:14" x14ac:dyDescent="0.25">
      <c r="B8" s="163" t="s">
        <v>185</v>
      </c>
      <c r="C8" s="148"/>
      <c r="D8" s="148"/>
      <c r="E8" s="148"/>
      <c r="F8" s="148"/>
      <c r="G8" s="7"/>
      <c r="H8" s="7"/>
      <c r="I8" s="7"/>
      <c r="J8" s="7"/>
      <c r="K8" s="7"/>
      <c r="L8" s="7"/>
      <c r="M8" s="8"/>
    </row>
    <row r="9" spans="2:14" x14ac:dyDescent="0.25">
      <c r="B9" s="166" t="s">
        <v>186</v>
      </c>
      <c r="C9" s="150"/>
      <c r="D9" s="150"/>
      <c r="E9" s="150"/>
      <c r="F9" s="150"/>
      <c r="G9" s="10"/>
      <c r="H9" s="10"/>
      <c r="I9" s="10"/>
      <c r="J9" s="10"/>
      <c r="K9" s="10"/>
      <c r="L9" s="10"/>
      <c r="M9" s="11"/>
    </row>
    <row r="10" spans="2:14" x14ac:dyDescent="0.25">
      <c r="B10" s="12" t="s">
        <v>15</v>
      </c>
      <c r="C10" s="13"/>
      <c r="D10" s="13"/>
      <c r="E10" s="153"/>
      <c r="F10" s="13"/>
      <c r="G10" s="13"/>
      <c r="H10" s="13"/>
      <c r="I10" s="13"/>
      <c r="J10" s="13"/>
      <c r="K10" s="13"/>
      <c r="L10" s="13"/>
      <c r="M10" s="14"/>
    </row>
    <row r="11" spans="2:14" x14ac:dyDescent="0.25">
      <c r="B11" s="1"/>
      <c r="C11" s="1"/>
      <c r="D11" s="1"/>
      <c r="E11" s="162"/>
      <c r="F11" s="1"/>
      <c r="G11" s="1"/>
      <c r="H11" s="1"/>
      <c r="I11" s="1"/>
      <c r="J11" s="1"/>
      <c r="K11" s="1"/>
      <c r="L11" s="1"/>
      <c r="M11" s="1"/>
    </row>
    <row r="12" spans="2:14" x14ac:dyDescent="0.25">
      <c r="B12" s="1"/>
      <c r="C12" s="1"/>
      <c r="D12" s="1"/>
      <c r="E12" s="162"/>
      <c r="F12" s="1"/>
      <c r="G12" s="1"/>
      <c r="H12" s="1"/>
      <c r="I12" s="1"/>
      <c r="J12" s="1"/>
      <c r="K12" s="1"/>
      <c r="L12" s="1"/>
      <c r="M12" s="1"/>
    </row>
    <row r="13" spans="2:14" x14ac:dyDescent="0.25">
      <c r="B13" s="3" t="s">
        <v>115</v>
      </c>
      <c r="C13" s="1"/>
      <c r="D13" s="1"/>
      <c r="E13" s="162"/>
      <c r="F13" s="1"/>
      <c r="G13" s="3" t="s">
        <v>102</v>
      </c>
      <c r="H13" s="3"/>
      <c r="I13" s="1"/>
      <c r="J13" s="1"/>
      <c r="K13" s="1"/>
      <c r="L13" s="1"/>
      <c r="M13" s="1" t="s">
        <v>8</v>
      </c>
    </row>
    <row r="14" spans="2:14" x14ac:dyDescent="0.25">
      <c r="B14" s="1"/>
      <c r="C14" s="1"/>
      <c r="D14" s="1"/>
      <c r="E14" s="162"/>
      <c r="F14" s="1"/>
      <c r="G14" s="1"/>
      <c r="H14" s="1"/>
      <c r="I14" s="1"/>
      <c r="J14" s="1"/>
      <c r="K14" s="1"/>
      <c r="L14" s="1"/>
      <c r="M14" s="1"/>
    </row>
    <row r="15" spans="2:14" ht="71.25" x14ac:dyDescent="0.25">
      <c r="B15" s="2" t="s">
        <v>1</v>
      </c>
      <c r="C15" s="2" t="s">
        <v>2</v>
      </c>
      <c r="D15" s="2" t="s">
        <v>7</v>
      </c>
      <c r="E15" s="175" t="s">
        <v>182</v>
      </c>
      <c r="F15" s="2" t="s">
        <v>3</v>
      </c>
      <c r="G15" s="2" t="s">
        <v>127</v>
      </c>
      <c r="H15" s="2" t="s">
        <v>134</v>
      </c>
      <c r="I15" s="2" t="s">
        <v>126</v>
      </c>
      <c r="J15" s="2" t="s">
        <v>4</v>
      </c>
      <c r="K15" s="2" t="s">
        <v>5</v>
      </c>
      <c r="L15" s="2" t="s">
        <v>6</v>
      </c>
      <c r="M15" s="2" t="s">
        <v>17</v>
      </c>
      <c r="N15" s="2" t="s">
        <v>18</v>
      </c>
    </row>
    <row r="16" spans="2:14" x14ac:dyDescent="0.25">
      <c r="B16" s="297">
        <v>8</v>
      </c>
      <c r="C16" s="5">
        <v>1</v>
      </c>
      <c r="D16" s="4" t="s">
        <v>154</v>
      </c>
      <c r="E16" s="181"/>
      <c r="F16" s="18" t="s">
        <v>28</v>
      </c>
      <c r="G16" s="21">
        <v>15000</v>
      </c>
      <c r="H16" s="86">
        <f>G16*2</f>
        <v>30000</v>
      </c>
      <c r="I16" s="4">
        <v>1</v>
      </c>
      <c r="J16" s="366">
        <v>5.5E-2</v>
      </c>
      <c r="K16" s="350"/>
      <c r="L16" s="371">
        <f>IF(J16=5.5%,K16*105.5/100,IF(J16=10%,K16*110/100,IF(J16=20%,K16*120/100,0)))</f>
        <v>0</v>
      </c>
      <c r="M16" s="102">
        <f>K16*H16</f>
        <v>0</v>
      </c>
      <c r="N16" s="4"/>
    </row>
    <row r="17" spans="2:14" x14ac:dyDescent="0.25">
      <c r="B17" s="308"/>
      <c r="C17" s="5">
        <v>2</v>
      </c>
      <c r="D17" s="4" t="s">
        <v>97</v>
      </c>
      <c r="E17" s="181"/>
      <c r="F17" s="18" t="s">
        <v>28</v>
      </c>
      <c r="G17" s="21">
        <v>247000</v>
      </c>
      <c r="H17" s="86">
        <f t="shared" ref="H17:H21" si="0">G17*2</f>
        <v>494000</v>
      </c>
      <c r="I17" s="4">
        <v>1</v>
      </c>
      <c r="J17" s="366">
        <v>5.5E-2</v>
      </c>
      <c r="K17" s="350"/>
      <c r="L17" s="371">
        <f>IF(J17=5.5%,K17*105.5/100,IF(J17=10%,K17*110/100,IF(J17=20%,K17*120/100,0)))</f>
        <v>0</v>
      </c>
      <c r="M17" s="102">
        <f t="shared" ref="M17:M34" si="1">K17*H17</f>
        <v>0</v>
      </c>
      <c r="N17" s="4"/>
    </row>
    <row r="18" spans="2:14" x14ac:dyDescent="0.25">
      <c r="B18" s="308"/>
      <c r="C18" s="5">
        <v>3</v>
      </c>
      <c r="D18" s="4" t="s">
        <v>98</v>
      </c>
      <c r="E18" s="181"/>
      <c r="F18" s="18" t="s">
        <v>28</v>
      </c>
      <c r="G18" s="21">
        <v>1680</v>
      </c>
      <c r="H18" s="86">
        <f t="shared" si="0"/>
        <v>3360</v>
      </c>
      <c r="I18" s="4">
        <v>1</v>
      </c>
      <c r="J18" s="366">
        <v>5.5E-2</v>
      </c>
      <c r="K18" s="350"/>
      <c r="L18" s="371">
        <f>IF(J18=5.5%,K18*105.5/100,IF(J18=10%,K18*110/100,IF(J18=20%,K18*120/100,0)))</f>
        <v>0</v>
      </c>
      <c r="M18" s="102">
        <f t="shared" si="1"/>
        <v>0</v>
      </c>
      <c r="N18" s="4"/>
    </row>
    <row r="19" spans="2:14" x14ac:dyDescent="0.25">
      <c r="B19" s="308"/>
      <c r="C19" s="5">
        <v>4</v>
      </c>
      <c r="D19" s="4" t="s">
        <v>99</v>
      </c>
      <c r="E19" s="181"/>
      <c r="F19" s="18" t="s">
        <v>28</v>
      </c>
      <c r="G19" s="21">
        <v>10000</v>
      </c>
      <c r="H19" s="86">
        <f t="shared" si="0"/>
        <v>20000</v>
      </c>
      <c r="I19" s="4">
        <v>1</v>
      </c>
      <c r="J19" s="366">
        <v>5.5E-2</v>
      </c>
      <c r="K19" s="350"/>
      <c r="L19" s="371">
        <f>IF(J19=5.5%,K19*105.5/100,IF(J19=10%,K19*110/100,IF(J19=20%,K19*120/100,0)))</f>
        <v>0</v>
      </c>
      <c r="M19" s="102">
        <f t="shared" si="1"/>
        <v>0</v>
      </c>
      <c r="N19" s="181"/>
    </row>
    <row r="20" spans="2:14" x14ac:dyDescent="0.25">
      <c r="B20" s="308"/>
      <c r="C20" s="5">
        <v>5</v>
      </c>
      <c r="D20" s="181" t="s">
        <v>100</v>
      </c>
      <c r="E20" s="181"/>
      <c r="F20" s="177" t="s">
        <v>28</v>
      </c>
      <c r="G20" s="159">
        <v>4300</v>
      </c>
      <c r="H20" s="86">
        <f t="shared" si="0"/>
        <v>8600</v>
      </c>
      <c r="I20" s="4">
        <v>1</v>
      </c>
      <c r="J20" s="366">
        <v>5.5E-2</v>
      </c>
      <c r="K20" s="350"/>
      <c r="L20" s="371">
        <f>IF(J20=5.5%,K20*105.5/100,IF(J20=10%,K20*110/100,IF(J20=20%,K20*120/100,0)))</f>
        <v>0</v>
      </c>
      <c r="M20" s="102">
        <f t="shared" si="1"/>
        <v>0</v>
      </c>
      <c r="N20" s="181"/>
    </row>
    <row r="21" spans="2:14" x14ac:dyDescent="0.25">
      <c r="B21" s="308"/>
      <c r="C21" s="5">
        <v>6</v>
      </c>
      <c r="D21" s="181" t="s">
        <v>101</v>
      </c>
      <c r="E21" s="181"/>
      <c r="F21" s="177" t="s">
        <v>28</v>
      </c>
      <c r="G21" s="159">
        <v>3300</v>
      </c>
      <c r="H21" s="86">
        <f t="shared" si="0"/>
        <v>6600</v>
      </c>
      <c r="I21" s="4">
        <v>1</v>
      </c>
      <c r="J21" s="366">
        <v>5.5E-2</v>
      </c>
      <c r="K21" s="350"/>
      <c r="L21" s="371">
        <f>IF(J21=5.5%,K21*105.5/100,IF(J21=10%,K21*110/100,IF(J21=20%,K21*120/100,0)))</f>
        <v>0</v>
      </c>
      <c r="M21" s="102">
        <f t="shared" si="1"/>
        <v>0</v>
      </c>
      <c r="N21" s="181"/>
    </row>
    <row r="22" spans="2:14" s="161" customFormat="1" x14ac:dyDescent="0.25">
      <c r="B22" s="308"/>
      <c r="C22" s="147">
        <v>7</v>
      </c>
      <c r="D22" s="181" t="s">
        <v>176</v>
      </c>
      <c r="E22" s="181"/>
      <c r="F22" s="177" t="s">
        <v>28</v>
      </c>
      <c r="G22" s="159"/>
      <c r="H22" s="160"/>
      <c r="I22" s="181">
        <v>1</v>
      </c>
      <c r="J22" s="366">
        <v>5.5E-2</v>
      </c>
      <c r="K22" s="350"/>
      <c r="L22" s="371">
        <f>IF(J22=5.5%,K22*105.5/100,IF(J22=10%,K22*110/100,IF(J22=20%,K22*120/100,0)))</f>
        <v>0</v>
      </c>
      <c r="M22" s="182">
        <f t="shared" si="1"/>
        <v>0</v>
      </c>
      <c r="N22" s="181"/>
    </row>
    <row r="23" spans="2:14" s="161" customFormat="1" ht="15.75" thickBot="1" x14ac:dyDescent="0.3">
      <c r="B23" s="308"/>
      <c r="C23" s="206">
        <v>8</v>
      </c>
      <c r="D23" s="207" t="s">
        <v>177</v>
      </c>
      <c r="E23" s="207"/>
      <c r="F23" s="208" t="s">
        <v>28</v>
      </c>
      <c r="G23" s="209"/>
      <c r="H23" s="210"/>
      <c r="I23" s="207">
        <v>1</v>
      </c>
      <c r="J23" s="367">
        <v>5.5E-2</v>
      </c>
      <c r="K23" s="351"/>
      <c r="L23" s="372">
        <f>IF(J23=5.5%,K23*105.5/100,IF(J23=10%,K23*110/100,IF(J23=20%,K23*120/100,0)))</f>
        <v>0</v>
      </c>
      <c r="M23" s="211">
        <f t="shared" si="1"/>
        <v>0</v>
      </c>
      <c r="N23" s="207"/>
    </row>
    <row r="24" spans="2:14" s="161" customFormat="1" x14ac:dyDescent="0.25">
      <c r="B24" s="289"/>
      <c r="C24" s="218">
        <v>9</v>
      </c>
      <c r="D24" s="219" t="s">
        <v>154</v>
      </c>
      <c r="E24" s="281" t="s">
        <v>181</v>
      </c>
      <c r="F24" s="220" t="s">
        <v>28</v>
      </c>
      <c r="G24" s="221"/>
      <c r="H24" s="222"/>
      <c r="I24" s="219">
        <v>1</v>
      </c>
      <c r="J24" s="368">
        <v>5.5E-2</v>
      </c>
      <c r="K24" s="352"/>
      <c r="L24" s="374">
        <f>IF(J24=5.5%,K24*105.5/100,IF(J24=10%,K24*110/100,IF(J24=20%,K24*120/100,0)))</f>
        <v>0</v>
      </c>
      <c r="M24" s="223">
        <f t="shared" si="1"/>
        <v>0</v>
      </c>
      <c r="N24" s="224"/>
    </row>
    <row r="25" spans="2:14" s="161" customFormat="1" x14ac:dyDescent="0.25">
      <c r="B25" s="289"/>
      <c r="C25" s="225">
        <v>10</v>
      </c>
      <c r="D25" s="181" t="s">
        <v>97</v>
      </c>
      <c r="E25" s="282"/>
      <c r="F25" s="177" t="s">
        <v>28</v>
      </c>
      <c r="G25" s="159"/>
      <c r="H25" s="160"/>
      <c r="I25" s="181">
        <v>1</v>
      </c>
      <c r="J25" s="366">
        <v>5.5E-2</v>
      </c>
      <c r="K25" s="350"/>
      <c r="L25" s="371">
        <f>IF(J25=5.5%,K25*105.5/100,IF(J25=10%,K25*110/100,IF(J25=20%,K25*120/100,0)))</f>
        <v>0</v>
      </c>
      <c r="M25" s="182">
        <f t="shared" si="1"/>
        <v>0</v>
      </c>
      <c r="N25" s="226"/>
    </row>
    <row r="26" spans="2:14" s="161" customFormat="1" x14ac:dyDescent="0.25">
      <c r="B26" s="289"/>
      <c r="C26" s="225">
        <v>11</v>
      </c>
      <c r="D26" s="181" t="s">
        <v>98</v>
      </c>
      <c r="E26" s="282"/>
      <c r="F26" s="177" t="s">
        <v>28</v>
      </c>
      <c r="G26" s="159"/>
      <c r="H26" s="160"/>
      <c r="I26" s="181">
        <v>1</v>
      </c>
      <c r="J26" s="366">
        <v>5.5E-2</v>
      </c>
      <c r="K26" s="350"/>
      <c r="L26" s="371">
        <f>IF(J26=5.5%,K26*105.5/100,IF(J26=10%,K26*110/100,IF(J26=20%,K26*120/100,0)))</f>
        <v>0</v>
      </c>
      <c r="M26" s="182">
        <f t="shared" si="1"/>
        <v>0</v>
      </c>
      <c r="N26" s="226"/>
    </row>
    <row r="27" spans="2:14" s="161" customFormat="1" x14ac:dyDescent="0.25">
      <c r="B27" s="289"/>
      <c r="C27" s="225">
        <v>12</v>
      </c>
      <c r="D27" s="181" t="s">
        <v>99</v>
      </c>
      <c r="E27" s="282"/>
      <c r="F27" s="177" t="s">
        <v>28</v>
      </c>
      <c r="G27" s="159"/>
      <c r="H27" s="160"/>
      <c r="I27" s="181">
        <v>1</v>
      </c>
      <c r="J27" s="366">
        <v>5.5E-2</v>
      </c>
      <c r="K27" s="350"/>
      <c r="L27" s="371">
        <f>IF(J27=5.5%,K27*105.5/100,IF(J27=10%,K27*110/100,IF(J27=20%,K27*120/100,0)))</f>
        <v>0</v>
      </c>
      <c r="M27" s="182">
        <f t="shared" si="1"/>
        <v>0</v>
      </c>
      <c r="N27" s="226"/>
    </row>
    <row r="28" spans="2:14" s="161" customFormat="1" ht="15.75" thickBot="1" x14ac:dyDescent="0.3">
      <c r="B28" s="289"/>
      <c r="C28" s="227">
        <v>13</v>
      </c>
      <c r="D28" s="228" t="s">
        <v>100</v>
      </c>
      <c r="E28" s="283"/>
      <c r="F28" s="229" t="s">
        <v>28</v>
      </c>
      <c r="G28" s="230"/>
      <c r="H28" s="231"/>
      <c r="I28" s="228">
        <v>1</v>
      </c>
      <c r="J28" s="369">
        <v>5.5E-2</v>
      </c>
      <c r="K28" s="353"/>
      <c r="L28" s="375">
        <f>IF(J28=5.5%,K28*105.5/100,IF(J28=10%,K28*110/100,IF(J28=20%,K28*120/100,0)))</f>
        <v>0</v>
      </c>
      <c r="M28" s="232">
        <f t="shared" si="1"/>
        <v>0</v>
      </c>
      <c r="N28" s="233"/>
    </row>
    <row r="29" spans="2:14" s="161" customFormat="1" x14ac:dyDescent="0.25">
      <c r="B29" s="289"/>
      <c r="C29" s="218">
        <v>14</v>
      </c>
      <c r="D29" s="219" t="s">
        <v>154</v>
      </c>
      <c r="E29" s="219" t="s">
        <v>180</v>
      </c>
      <c r="F29" s="220" t="s">
        <v>28</v>
      </c>
      <c r="G29" s="221"/>
      <c r="H29" s="222"/>
      <c r="I29" s="219">
        <v>1</v>
      </c>
      <c r="J29" s="368">
        <v>5.5E-2</v>
      </c>
      <c r="K29" s="352"/>
      <c r="L29" s="374">
        <f>IF(J29=5.5%,K29*105.5/100,IF(J29=10%,K29*110/100,IF(J29=20%,K29*120/100,0)))</f>
        <v>0</v>
      </c>
      <c r="M29" s="223">
        <f t="shared" si="1"/>
        <v>0</v>
      </c>
      <c r="N29" s="224"/>
    </row>
    <row r="30" spans="2:14" s="161" customFormat="1" x14ac:dyDescent="0.25">
      <c r="B30" s="289"/>
      <c r="C30" s="225">
        <v>15</v>
      </c>
      <c r="D30" s="181" t="s">
        <v>97</v>
      </c>
      <c r="E30" s="181" t="s">
        <v>180</v>
      </c>
      <c r="F30" s="177" t="s">
        <v>28</v>
      </c>
      <c r="G30" s="159"/>
      <c r="H30" s="160"/>
      <c r="I30" s="181">
        <v>1</v>
      </c>
      <c r="J30" s="366">
        <v>5.5E-2</v>
      </c>
      <c r="K30" s="350"/>
      <c r="L30" s="371">
        <f>IF(J30=5.5%,K30*105.5/100,IF(J30=10%,K30*110/100,IF(J30=20%,K30*120/100,0)))</f>
        <v>0</v>
      </c>
      <c r="M30" s="182">
        <f t="shared" si="1"/>
        <v>0</v>
      </c>
      <c r="N30" s="226"/>
    </row>
    <row r="31" spans="2:14" s="161" customFormat="1" x14ac:dyDescent="0.25">
      <c r="B31" s="289"/>
      <c r="C31" s="225">
        <v>16</v>
      </c>
      <c r="D31" s="181" t="s">
        <v>98</v>
      </c>
      <c r="E31" s="181" t="s">
        <v>180</v>
      </c>
      <c r="F31" s="177" t="s">
        <v>28</v>
      </c>
      <c r="G31" s="159"/>
      <c r="H31" s="160"/>
      <c r="I31" s="181">
        <v>1</v>
      </c>
      <c r="J31" s="366">
        <v>5.5E-2</v>
      </c>
      <c r="K31" s="350"/>
      <c r="L31" s="371">
        <f>IF(J31=5.5%,K31*105.5/100,IF(J31=10%,K31*110/100,IF(J31=20%,K31*120/100,0)))</f>
        <v>0</v>
      </c>
      <c r="M31" s="182">
        <f t="shared" si="1"/>
        <v>0</v>
      </c>
      <c r="N31" s="226"/>
    </row>
    <row r="32" spans="2:14" s="161" customFormat="1" x14ac:dyDescent="0.25">
      <c r="B32" s="289"/>
      <c r="C32" s="225">
        <v>17</v>
      </c>
      <c r="D32" s="181" t="s">
        <v>99</v>
      </c>
      <c r="E32" s="181" t="s">
        <v>180</v>
      </c>
      <c r="F32" s="177" t="s">
        <v>28</v>
      </c>
      <c r="G32" s="159"/>
      <c r="H32" s="160"/>
      <c r="I32" s="181">
        <v>1</v>
      </c>
      <c r="J32" s="366">
        <v>5.5E-2</v>
      </c>
      <c r="K32" s="350"/>
      <c r="L32" s="371">
        <f>IF(J32=5.5%,K32*105.5/100,IF(J32=10%,K32*110/100,IF(J32=20%,K32*120/100,0)))</f>
        <v>0</v>
      </c>
      <c r="M32" s="182">
        <f t="shared" si="1"/>
        <v>0</v>
      </c>
      <c r="N32" s="226"/>
    </row>
    <row r="33" spans="2:23" s="161" customFormat="1" ht="15.75" thickBot="1" x14ac:dyDescent="0.3">
      <c r="B33" s="289"/>
      <c r="C33" s="227">
        <v>18</v>
      </c>
      <c r="D33" s="228" t="s">
        <v>100</v>
      </c>
      <c r="E33" s="228" t="s">
        <v>180</v>
      </c>
      <c r="F33" s="229" t="s">
        <v>28</v>
      </c>
      <c r="G33" s="230"/>
      <c r="H33" s="231"/>
      <c r="I33" s="228">
        <v>1</v>
      </c>
      <c r="J33" s="369">
        <v>5.5E-2</v>
      </c>
      <c r="K33" s="353"/>
      <c r="L33" s="375">
        <f>IF(J33=5.5%,K33*105.5/100,IF(J33=10%,K33*110/100,IF(J33=20%,K33*120/100,0)))</f>
        <v>0</v>
      </c>
      <c r="M33" s="232">
        <f t="shared" si="1"/>
        <v>0</v>
      </c>
      <c r="N33" s="233"/>
    </row>
    <row r="34" spans="2:23" x14ac:dyDescent="0.25">
      <c r="B34" s="298"/>
      <c r="C34" s="212"/>
      <c r="D34" s="213"/>
      <c r="E34" s="213"/>
      <c r="F34" s="214"/>
      <c r="G34" s="215"/>
      <c r="H34" s="216"/>
      <c r="I34" s="213"/>
      <c r="J34" s="370">
        <v>5.5E-2</v>
      </c>
      <c r="K34" s="354"/>
      <c r="L34" s="373">
        <f>IF(J34=5.5%,K34*105.5/100,IF(J34=10%,K34*110/100,IF(J34=20%,K34*120/100,0)))</f>
        <v>0</v>
      </c>
      <c r="M34" s="217">
        <f t="shared" si="1"/>
        <v>0</v>
      </c>
      <c r="N34" s="213"/>
    </row>
    <row r="35" spans="2:23" s="161" customFormat="1" ht="15.75" thickBot="1" x14ac:dyDescent="0.3">
      <c r="B35" s="201"/>
      <c r="C35" s="198"/>
      <c r="D35" s="150"/>
      <c r="E35" s="150"/>
      <c r="F35" s="112"/>
      <c r="G35" s="199"/>
      <c r="H35" s="200"/>
      <c r="I35" s="150"/>
      <c r="J35" s="150"/>
      <c r="K35" s="150"/>
      <c r="L35" s="150"/>
      <c r="M35" s="114"/>
    </row>
    <row r="36" spans="2:23" s="161" customFormat="1" x14ac:dyDescent="0.25">
      <c r="B36" s="162"/>
      <c r="C36" s="162"/>
      <c r="D36" s="344" t="s">
        <v>184</v>
      </c>
      <c r="E36" s="355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</row>
    <row r="37" spans="2:23" s="161" customFormat="1" x14ac:dyDescent="0.25">
      <c r="B37" s="162"/>
      <c r="C37" s="162"/>
      <c r="D37" s="347"/>
      <c r="E37" s="356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  <c r="T37" s="345"/>
      <c r="U37" s="345"/>
      <c r="V37" s="345"/>
      <c r="W37" s="345"/>
    </row>
    <row r="38" spans="2:23" s="161" customFormat="1" ht="15.75" thickBot="1" x14ac:dyDescent="0.3">
      <c r="B38" s="162"/>
      <c r="C38" s="162"/>
      <c r="D38" s="348"/>
      <c r="E38" s="357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</row>
    <row r="39" spans="2:23" s="161" customFormat="1" x14ac:dyDescent="0.25">
      <c r="B39" s="162"/>
      <c r="C39" s="162"/>
      <c r="D39" s="349"/>
      <c r="E39" s="349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  <c r="T39" s="345"/>
      <c r="U39" s="345"/>
      <c r="V39" s="345"/>
      <c r="W39" s="345"/>
    </row>
    <row r="40" spans="2:23" s="161" customFormat="1" x14ac:dyDescent="0.25">
      <c r="B40" s="201"/>
      <c r="C40" s="198"/>
      <c r="D40" s="150"/>
      <c r="E40" s="150"/>
      <c r="F40" s="112"/>
      <c r="G40" s="199"/>
      <c r="H40" s="200"/>
      <c r="I40" s="150"/>
      <c r="J40" s="150"/>
      <c r="K40" s="150"/>
      <c r="L40" s="150"/>
      <c r="M40" s="114"/>
    </row>
    <row r="41" spans="2:23" x14ac:dyDescent="0.25">
      <c r="B41" s="1"/>
      <c r="C41" s="1"/>
      <c r="D41" s="1"/>
      <c r="E41" s="162"/>
      <c r="F41" s="1"/>
      <c r="G41" s="1"/>
      <c r="H41" s="1"/>
      <c r="I41" s="1"/>
      <c r="J41" s="1"/>
      <c r="K41" s="1"/>
      <c r="L41" s="1"/>
      <c r="M41" s="1"/>
    </row>
    <row r="42" spans="2:23" ht="15.75" thickBot="1" x14ac:dyDescent="0.3">
      <c r="B42" s="20" t="s">
        <v>13</v>
      </c>
      <c r="C42" s="15"/>
      <c r="D42" s="15"/>
      <c r="E42" s="189"/>
      <c r="F42" s="15"/>
      <c r="G42" s="15"/>
      <c r="H42" s="15"/>
      <c r="J42" s="15" t="s">
        <v>12</v>
      </c>
      <c r="K42" s="15"/>
      <c r="L42" s="1"/>
      <c r="M42" s="1"/>
    </row>
    <row r="43" spans="2:23" x14ac:dyDescent="0.25">
      <c r="B43" s="64"/>
      <c r="C43" s="315" t="s">
        <v>121</v>
      </c>
      <c r="D43" s="316"/>
      <c r="E43" s="316"/>
      <c r="F43" s="316"/>
      <c r="G43" s="317"/>
      <c r="H43" s="100"/>
      <c r="I43" s="15"/>
      <c r="J43" s="15"/>
      <c r="K43" s="15"/>
      <c r="L43" s="1"/>
      <c r="M43" s="1"/>
    </row>
    <row r="44" spans="2:23" ht="15.75" thickBot="1" x14ac:dyDescent="0.3">
      <c r="B44" s="64"/>
      <c r="C44" s="318"/>
      <c r="D44" s="319"/>
      <c r="E44" s="319"/>
      <c r="F44" s="319"/>
      <c r="G44" s="320"/>
      <c r="H44" s="100"/>
      <c r="J44" s="15" t="s">
        <v>9</v>
      </c>
      <c r="K44" s="15"/>
      <c r="L44" s="1"/>
      <c r="M44" s="1"/>
    </row>
    <row r="45" spans="2:23" ht="15.75" thickBot="1" x14ac:dyDescent="0.3">
      <c r="B45" s="64"/>
      <c r="C45" s="294" t="s">
        <v>122</v>
      </c>
      <c r="D45" s="295"/>
      <c r="E45" s="295"/>
      <c r="F45" s="295"/>
      <c r="G45" s="296"/>
      <c r="H45" s="101"/>
      <c r="J45" s="15" t="s">
        <v>10</v>
      </c>
      <c r="K45" s="15"/>
      <c r="L45" s="1"/>
      <c r="M45" s="1"/>
    </row>
    <row r="46" spans="2:23" ht="15.75" thickBot="1" x14ac:dyDescent="0.3">
      <c r="C46" s="294" t="s">
        <v>120</v>
      </c>
      <c r="D46" s="295"/>
      <c r="E46" s="295"/>
      <c r="F46" s="295"/>
      <c r="G46" s="296"/>
      <c r="H46" s="101"/>
      <c r="J46" s="15" t="s">
        <v>11</v>
      </c>
      <c r="K46" s="15"/>
      <c r="L46" s="1"/>
      <c r="M46" s="1"/>
    </row>
    <row r="47" spans="2:23" x14ac:dyDescent="0.25">
      <c r="C47" s="15"/>
      <c r="D47" s="15"/>
      <c r="E47" s="189"/>
      <c r="F47" s="15"/>
      <c r="G47" s="15"/>
      <c r="H47" s="15"/>
      <c r="I47" s="15"/>
      <c r="J47" s="15"/>
      <c r="K47" s="15"/>
      <c r="L47" s="1"/>
      <c r="M47" s="1"/>
    </row>
    <row r="48" spans="2:23" x14ac:dyDescent="0.25">
      <c r="B48" s="15" t="s">
        <v>14</v>
      </c>
    </row>
    <row r="50" spans="2:2" x14ac:dyDescent="0.25">
      <c r="B50" s="190" t="s">
        <v>148</v>
      </c>
    </row>
  </sheetData>
  <mergeCells count="8">
    <mergeCell ref="C46:G46"/>
    <mergeCell ref="C43:G44"/>
    <mergeCell ref="B5:M5"/>
    <mergeCell ref="B16:B34"/>
    <mergeCell ref="C45:G45"/>
    <mergeCell ref="E24:E28"/>
    <mergeCell ref="D36:D38"/>
    <mergeCell ref="E36:E38"/>
  </mergeCells>
  <pageMargins left="0.7" right="0.7" top="0.75" bottom="0.75" header="0.3" footer="0.3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44"/>
  <sheetViews>
    <sheetView workbookViewId="0">
      <selection activeCell="A3" sqref="A3:E4"/>
    </sheetView>
  </sheetViews>
  <sheetFormatPr baseColWidth="10" defaultRowHeight="15" x14ac:dyDescent="0.25"/>
  <cols>
    <col min="3" max="3" width="68" customWidth="1"/>
    <col min="4" max="4" width="27.28515625" style="161" customWidth="1"/>
    <col min="5" max="5" width="9" customWidth="1"/>
    <col min="6" max="8" width="17.140625" customWidth="1"/>
    <col min="13" max="13" width="22.140625" customWidth="1"/>
  </cols>
  <sheetData>
    <row r="1" spans="1:13" ht="18" x14ac:dyDescent="0.25">
      <c r="A1" s="278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</row>
    <row r="2" spans="1:13" x14ac:dyDescent="0.25">
      <c r="A2" s="1"/>
      <c r="B2" s="1"/>
      <c r="C2" s="1"/>
      <c r="D2" s="162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63" t="s">
        <v>185</v>
      </c>
      <c r="B3" s="148"/>
      <c r="C3" s="148"/>
      <c r="D3" s="148"/>
      <c r="E3" s="148"/>
      <c r="F3" s="7"/>
      <c r="G3" s="7"/>
      <c r="H3" s="7"/>
      <c r="I3" s="7"/>
      <c r="J3" s="7"/>
      <c r="K3" s="7"/>
      <c r="L3" s="7"/>
      <c r="M3" s="8"/>
    </row>
    <row r="4" spans="1:13" x14ac:dyDescent="0.25">
      <c r="A4" s="166" t="s">
        <v>186</v>
      </c>
      <c r="B4" s="150"/>
      <c r="C4" s="150"/>
      <c r="D4" s="150"/>
      <c r="E4" s="150"/>
      <c r="F4" s="10"/>
      <c r="G4" s="10"/>
      <c r="H4" s="10"/>
      <c r="I4" s="10"/>
      <c r="J4" s="10"/>
      <c r="K4" s="10"/>
      <c r="L4" s="10"/>
      <c r="M4" s="11"/>
    </row>
    <row r="5" spans="1:13" x14ac:dyDescent="0.25">
      <c r="A5" s="12" t="s">
        <v>15</v>
      </c>
      <c r="B5" s="13"/>
      <c r="C5" s="13"/>
      <c r="D5" s="153"/>
      <c r="E5" s="13"/>
      <c r="F5" s="13"/>
      <c r="G5" s="13"/>
      <c r="H5" s="13"/>
      <c r="I5" s="13"/>
      <c r="J5" s="13"/>
      <c r="K5" s="13"/>
      <c r="L5" s="13"/>
      <c r="M5" s="14"/>
    </row>
    <row r="6" spans="1:13" x14ac:dyDescent="0.25">
      <c r="A6" s="1"/>
      <c r="B6" s="1"/>
      <c r="C6" s="1"/>
      <c r="D6" s="162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62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3" t="s">
        <v>114</v>
      </c>
      <c r="B8" s="1"/>
      <c r="C8" s="1"/>
      <c r="D8" s="162"/>
      <c r="E8" s="1"/>
      <c r="F8" s="1"/>
      <c r="G8" s="1"/>
      <c r="H8" s="1"/>
      <c r="I8" s="3" t="s">
        <v>27</v>
      </c>
      <c r="J8" s="1"/>
      <c r="K8" s="1"/>
      <c r="L8" s="1"/>
      <c r="M8" s="1" t="s">
        <v>8</v>
      </c>
    </row>
    <row r="9" spans="1:13" x14ac:dyDescent="0.25">
      <c r="A9" s="1"/>
      <c r="B9" s="1"/>
      <c r="C9" s="1"/>
      <c r="D9" s="162"/>
      <c r="E9" s="1"/>
      <c r="F9" s="1"/>
      <c r="G9" s="1"/>
      <c r="H9" s="1"/>
      <c r="I9" s="1"/>
      <c r="J9" s="1"/>
      <c r="K9" s="1"/>
      <c r="L9" s="1"/>
      <c r="M9" s="1"/>
    </row>
    <row r="10" spans="1:13" ht="71.25" x14ac:dyDescent="0.25">
      <c r="A10" s="2" t="s">
        <v>1</v>
      </c>
      <c r="B10" s="2" t="s">
        <v>2</v>
      </c>
      <c r="C10" s="2" t="s">
        <v>7</v>
      </c>
      <c r="D10" s="175" t="s">
        <v>182</v>
      </c>
      <c r="E10" s="2" t="s">
        <v>3</v>
      </c>
      <c r="F10" s="2" t="s">
        <v>127</v>
      </c>
      <c r="G10" s="2" t="s">
        <v>134</v>
      </c>
      <c r="H10" s="2" t="s">
        <v>126</v>
      </c>
      <c r="I10" s="2" t="s">
        <v>4</v>
      </c>
      <c r="J10" s="2" t="s">
        <v>5</v>
      </c>
      <c r="K10" s="2" t="s">
        <v>6</v>
      </c>
      <c r="L10" s="2" t="s">
        <v>17</v>
      </c>
      <c r="M10" s="2" t="s">
        <v>18</v>
      </c>
    </row>
    <row r="11" spans="1:13" x14ac:dyDescent="0.25">
      <c r="A11" s="297">
        <v>9</v>
      </c>
      <c r="B11" s="5">
        <v>1</v>
      </c>
      <c r="C11" s="4" t="s">
        <v>25</v>
      </c>
      <c r="D11" s="181"/>
      <c r="E11" s="18" t="s">
        <v>28</v>
      </c>
      <c r="F11" s="4">
        <v>1200</v>
      </c>
      <c r="G11" s="86">
        <f>F11*2</f>
        <v>2400</v>
      </c>
      <c r="H11" s="4">
        <v>1</v>
      </c>
      <c r="I11" s="366">
        <v>5.5E-2</v>
      </c>
      <c r="J11" s="350"/>
      <c r="K11" s="371">
        <f>IF(I11=5.5%,J11*105.5/100,IF(I11=10%,J11*110/100,IF(I11=20%,J11*120/100,0)))</f>
        <v>0</v>
      </c>
      <c r="L11" s="102">
        <f>J11*G11</f>
        <v>0</v>
      </c>
      <c r="M11" s="4"/>
    </row>
    <row r="12" spans="1:13" x14ac:dyDescent="0.25">
      <c r="A12" s="308"/>
      <c r="B12" s="5">
        <v>2</v>
      </c>
      <c r="C12" s="4" t="s">
        <v>161</v>
      </c>
      <c r="D12" s="181"/>
      <c r="E12" s="18" t="s">
        <v>28</v>
      </c>
      <c r="F12" s="4">
        <v>1000</v>
      </c>
      <c r="G12" s="86">
        <f t="shared" ref="G12:G17" si="0">F12*2</f>
        <v>2000</v>
      </c>
      <c r="H12" s="4">
        <v>1</v>
      </c>
      <c r="I12" s="366">
        <v>5.5E-2</v>
      </c>
      <c r="J12" s="350"/>
      <c r="K12" s="371">
        <f>IF(I12=5.5%,J12*105.5/100,IF(I12=10%,J12*110/100,IF(I12=20%,J12*120/100,0)))</f>
        <v>0</v>
      </c>
      <c r="L12" s="102">
        <f t="shared" ref="L12:L32" si="1">J12*G12</f>
        <v>0</v>
      </c>
      <c r="M12" s="4"/>
    </row>
    <row r="13" spans="1:13" x14ac:dyDescent="0.25">
      <c r="A13" s="308"/>
      <c r="B13" s="5">
        <v>3</v>
      </c>
      <c r="C13" s="4" t="s">
        <v>73</v>
      </c>
      <c r="D13" s="181"/>
      <c r="E13" s="18" t="s">
        <v>28</v>
      </c>
      <c r="F13" s="4">
        <v>20000</v>
      </c>
      <c r="G13" s="86">
        <f t="shared" si="0"/>
        <v>40000</v>
      </c>
      <c r="H13" s="4">
        <v>1</v>
      </c>
      <c r="I13" s="366">
        <v>5.5E-2</v>
      </c>
      <c r="J13" s="350"/>
      <c r="K13" s="371">
        <f>IF(I13=5.5%,J13*105.5/100,IF(I13=10%,J13*110/100,IF(I13=20%,J13*120/100,0)))</f>
        <v>0</v>
      </c>
      <c r="L13" s="102">
        <f t="shared" si="1"/>
        <v>0</v>
      </c>
      <c r="M13" s="34"/>
    </row>
    <row r="14" spans="1:13" x14ac:dyDescent="0.25">
      <c r="A14" s="308"/>
      <c r="B14" s="5">
        <v>4</v>
      </c>
      <c r="C14" s="4" t="s">
        <v>165</v>
      </c>
      <c r="D14" s="181"/>
      <c r="E14" s="18" t="s">
        <v>28</v>
      </c>
      <c r="F14" s="4">
        <v>5000</v>
      </c>
      <c r="G14" s="160">
        <f t="shared" si="0"/>
        <v>10000</v>
      </c>
      <c r="H14" s="4">
        <v>1</v>
      </c>
      <c r="I14" s="366">
        <v>5.5E-2</v>
      </c>
      <c r="J14" s="350"/>
      <c r="K14" s="371">
        <f>IF(I14=5.5%,J14*105.5/100,IF(I14=10%,J14*110/100,IF(I14=20%,J14*120/100,0)))</f>
        <v>0</v>
      </c>
      <c r="L14" s="102">
        <f t="shared" si="1"/>
        <v>0</v>
      </c>
      <c r="M14" s="4"/>
    </row>
    <row r="15" spans="1:13" x14ac:dyDescent="0.25">
      <c r="A15" s="308"/>
      <c r="B15" s="5">
        <v>5</v>
      </c>
      <c r="C15" s="4" t="s">
        <v>164</v>
      </c>
      <c r="D15" s="181"/>
      <c r="E15" s="18" t="s">
        <v>28</v>
      </c>
      <c r="F15" s="4">
        <v>5000</v>
      </c>
      <c r="G15" s="160">
        <f t="shared" si="0"/>
        <v>10000</v>
      </c>
      <c r="H15" s="4">
        <v>1</v>
      </c>
      <c r="I15" s="366">
        <v>5.5E-2</v>
      </c>
      <c r="J15" s="350"/>
      <c r="K15" s="371">
        <f>IF(I15=5.5%,J15*105.5/100,IF(I15=10%,J15*110/100,IF(I15=20%,J15*120/100,0)))</f>
        <v>0</v>
      </c>
      <c r="L15" s="102">
        <f t="shared" si="1"/>
        <v>0</v>
      </c>
      <c r="M15" s="4"/>
    </row>
    <row r="16" spans="1:13" x14ac:dyDescent="0.25">
      <c r="A16" s="308"/>
      <c r="B16" s="5">
        <v>6</v>
      </c>
      <c r="C16" s="4" t="s">
        <v>163</v>
      </c>
      <c r="D16" s="181"/>
      <c r="E16" s="18" t="s">
        <v>28</v>
      </c>
      <c r="F16" s="4">
        <v>5000</v>
      </c>
      <c r="G16" s="160">
        <f t="shared" si="0"/>
        <v>10000</v>
      </c>
      <c r="H16" s="4">
        <v>1</v>
      </c>
      <c r="I16" s="366">
        <v>5.5E-2</v>
      </c>
      <c r="J16" s="350"/>
      <c r="K16" s="371">
        <f>IF(I16=5.5%,J16*105.5/100,IF(I16=10%,J16*110/100,IF(I16=20%,J16*120/100,0)))</f>
        <v>0</v>
      </c>
      <c r="L16" s="102">
        <f t="shared" si="1"/>
        <v>0</v>
      </c>
      <c r="M16" s="4"/>
    </row>
    <row r="17" spans="1:13" x14ac:dyDescent="0.25">
      <c r="A17" s="308"/>
      <c r="B17" s="5">
        <v>7</v>
      </c>
      <c r="C17" s="4" t="s">
        <v>29</v>
      </c>
      <c r="D17" s="181"/>
      <c r="E17" s="18" t="s">
        <v>28</v>
      </c>
      <c r="F17" s="4">
        <v>200</v>
      </c>
      <c r="G17" s="160">
        <f t="shared" si="0"/>
        <v>400</v>
      </c>
      <c r="H17" s="4">
        <v>1</v>
      </c>
      <c r="I17" s="366">
        <v>5.5E-2</v>
      </c>
      <c r="J17" s="350"/>
      <c r="K17" s="371">
        <f>IF(I17=5.5%,J17*105.5/100,IF(I17=10%,J17*110/100,IF(I17=20%,J17*120/100,0)))</f>
        <v>0</v>
      </c>
      <c r="L17" s="102">
        <f t="shared" si="1"/>
        <v>0</v>
      </c>
      <c r="M17" s="4"/>
    </row>
    <row r="18" spans="1:13" s="161" customFormat="1" x14ac:dyDescent="0.25">
      <c r="A18" s="308"/>
      <c r="B18" s="147">
        <v>8</v>
      </c>
      <c r="C18" s="181" t="s">
        <v>166</v>
      </c>
      <c r="D18" s="181"/>
      <c r="E18" s="177" t="s">
        <v>28</v>
      </c>
      <c r="F18" s="181">
        <v>5000</v>
      </c>
      <c r="G18" s="160">
        <f t="shared" ref="G18" si="2">F18*2</f>
        <v>10000</v>
      </c>
      <c r="H18" s="181">
        <v>1</v>
      </c>
      <c r="I18" s="366">
        <v>5.5E-2</v>
      </c>
      <c r="J18" s="350"/>
      <c r="K18" s="371">
        <f>IF(I18=5.5%,J18*105.5/100,IF(I18=10%,J18*110/100,IF(I18=20%,J18*120/100,0)))</f>
        <v>0</v>
      </c>
      <c r="L18" s="182">
        <f t="shared" si="1"/>
        <v>0</v>
      </c>
      <c r="M18" s="181"/>
    </row>
    <row r="19" spans="1:13" s="161" customFormat="1" x14ac:dyDescent="0.25">
      <c r="A19" s="308"/>
      <c r="B19" s="147">
        <v>9</v>
      </c>
      <c r="C19" s="181" t="s">
        <v>178</v>
      </c>
      <c r="D19" s="181"/>
      <c r="E19" s="177" t="s">
        <v>28</v>
      </c>
      <c r="F19" s="181"/>
      <c r="G19" s="160"/>
      <c r="H19" s="181">
        <v>1</v>
      </c>
      <c r="I19" s="366">
        <v>5.5E-2</v>
      </c>
      <c r="J19" s="350"/>
      <c r="K19" s="371">
        <f>IF(I19=5.5%,J19*105.5/100,IF(I19=10%,J19*110/100,IF(I19=20%,J19*120/100,0)))</f>
        <v>0</v>
      </c>
      <c r="L19" s="182">
        <f t="shared" si="1"/>
        <v>0</v>
      </c>
      <c r="M19" s="181"/>
    </row>
    <row r="20" spans="1:13" s="161" customFormat="1" ht="15.75" thickBot="1" x14ac:dyDescent="0.3">
      <c r="A20" s="308"/>
      <c r="B20" s="206">
        <v>10</v>
      </c>
      <c r="C20" s="207" t="s">
        <v>179</v>
      </c>
      <c r="D20" s="207"/>
      <c r="E20" s="208" t="s">
        <v>28</v>
      </c>
      <c r="F20" s="207"/>
      <c r="G20" s="210"/>
      <c r="H20" s="207">
        <v>1</v>
      </c>
      <c r="I20" s="367">
        <v>5.5E-2</v>
      </c>
      <c r="J20" s="351"/>
      <c r="K20" s="372">
        <f>IF(I20=5.5%,J20*105.5/100,IF(I20=10%,J20*110/100,IF(I20=20%,J20*120/100,0)))</f>
        <v>0</v>
      </c>
      <c r="L20" s="211">
        <f t="shared" si="1"/>
        <v>0</v>
      </c>
      <c r="M20" s="207"/>
    </row>
    <row r="21" spans="1:13" s="161" customFormat="1" ht="15" customHeight="1" x14ac:dyDescent="0.25">
      <c r="A21" s="289"/>
      <c r="B21" s="376">
        <v>11</v>
      </c>
      <c r="C21" s="379" t="s">
        <v>25</v>
      </c>
      <c r="D21" s="281" t="s">
        <v>181</v>
      </c>
      <c r="E21" s="220" t="s">
        <v>28</v>
      </c>
      <c r="F21" s="219"/>
      <c r="G21" s="222"/>
      <c r="H21" s="219">
        <v>1</v>
      </c>
      <c r="I21" s="368">
        <v>5.5E-2</v>
      </c>
      <c r="J21" s="352"/>
      <c r="K21" s="374">
        <f>IF(I21=5.5%,J21*105.5/100,IF(I21=10%,J21*110/100,IF(I21=20%,J21*120/100,0)))</f>
        <v>0</v>
      </c>
      <c r="L21" s="223">
        <f t="shared" si="1"/>
        <v>0</v>
      </c>
      <c r="M21" s="224"/>
    </row>
    <row r="22" spans="1:13" s="161" customFormat="1" x14ac:dyDescent="0.25">
      <c r="A22" s="289"/>
      <c r="B22" s="377">
        <v>12</v>
      </c>
      <c r="C22" s="380" t="s">
        <v>161</v>
      </c>
      <c r="D22" s="282"/>
      <c r="E22" s="177" t="s">
        <v>28</v>
      </c>
      <c r="F22" s="181"/>
      <c r="G22" s="160"/>
      <c r="H22" s="181">
        <v>1</v>
      </c>
      <c r="I22" s="366">
        <v>5.5E-2</v>
      </c>
      <c r="J22" s="350"/>
      <c r="K22" s="371">
        <f>IF(I22=5.5%,J22*105.5/100,IF(I22=10%,J22*110/100,IF(I22=20%,J22*120/100,0)))</f>
        <v>0</v>
      </c>
      <c r="L22" s="182">
        <f t="shared" si="1"/>
        <v>0</v>
      </c>
      <c r="M22" s="226"/>
    </row>
    <row r="23" spans="1:13" s="161" customFormat="1" ht="15.75" thickBot="1" x14ac:dyDescent="0.3">
      <c r="A23" s="289"/>
      <c r="B23" s="378">
        <v>13</v>
      </c>
      <c r="C23" s="381" t="s">
        <v>73</v>
      </c>
      <c r="D23" s="283"/>
      <c r="E23" s="229" t="s">
        <v>28</v>
      </c>
      <c r="F23" s="228"/>
      <c r="G23" s="231"/>
      <c r="H23" s="228">
        <v>1</v>
      </c>
      <c r="I23" s="369">
        <v>5.5E-2</v>
      </c>
      <c r="J23" s="353"/>
      <c r="K23" s="375">
        <f>IF(I23=5.5%,J23*105.5/100,IF(I23=10%,J23*110/100,IF(I23=20%,J23*120/100,0)))</f>
        <v>0</v>
      </c>
      <c r="L23" s="232">
        <f t="shared" si="1"/>
        <v>0</v>
      </c>
      <c r="M23" s="233"/>
    </row>
    <row r="24" spans="1:13" s="161" customFormat="1" x14ac:dyDescent="0.25">
      <c r="A24" s="289"/>
      <c r="B24" s="218">
        <v>14</v>
      </c>
      <c r="C24" s="219" t="s">
        <v>25</v>
      </c>
      <c r="D24" s="235" t="s">
        <v>180</v>
      </c>
      <c r="E24" s="220" t="s">
        <v>28</v>
      </c>
      <c r="F24" s="219"/>
      <c r="G24" s="222"/>
      <c r="H24" s="219">
        <v>1</v>
      </c>
      <c r="I24" s="368">
        <v>5.5E-2</v>
      </c>
      <c r="J24" s="352"/>
      <c r="K24" s="374">
        <f>IF(I24=5.5%,J24*105.5/100,IF(I24=10%,J24*110/100,IF(I24=20%,J24*120/100,0)))</f>
        <v>0</v>
      </c>
      <c r="L24" s="223">
        <f t="shared" si="1"/>
        <v>0</v>
      </c>
      <c r="M24" s="224"/>
    </row>
    <row r="25" spans="1:13" s="161" customFormat="1" x14ac:dyDescent="0.25">
      <c r="A25" s="289"/>
      <c r="B25" s="225">
        <v>15</v>
      </c>
      <c r="C25" s="181" t="s">
        <v>161</v>
      </c>
      <c r="D25" s="234" t="s">
        <v>180</v>
      </c>
      <c r="E25" s="177" t="s">
        <v>28</v>
      </c>
      <c r="F25" s="181"/>
      <c r="G25" s="160"/>
      <c r="H25" s="181">
        <v>1</v>
      </c>
      <c r="I25" s="366">
        <v>5.5E-2</v>
      </c>
      <c r="J25" s="350"/>
      <c r="K25" s="371">
        <f>IF(I25=5.5%,J25*105.5/100,IF(I25=10%,J25*110/100,IF(I25=20%,J25*120/100,0)))</f>
        <v>0</v>
      </c>
      <c r="L25" s="182">
        <f t="shared" si="1"/>
        <v>0</v>
      </c>
      <c r="M25" s="226"/>
    </row>
    <row r="26" spans="1:13" s="161" customFormat="1" ht="15.75" thickBot="1" x14ac:dyDescent="0.3">
      <c r="A26" s="289"/>
      <c r="B26" s="227">
        <v>16</v>
      </c>
      <c r="C26" s="228" t="s">
        <v>73</v>
      </c>
      <c r="D26" s="228" t="s">
        <v>180</v>
      </c>
      <c r="E26" s="229" t="s">
        <v>28</v>
      </c>
      <c r="F26" s="228"/>
      <c r="G26" s="231"/>
      <c r="H26" s="228">
        <v>1</v>
      </c>
      <c r="I26" s="369">
        <v>5.5E-2</v>
      </c>
      <c r="J26" s="353"/>
      <c r="K26" s="375">
        <f>IF(I26=5.5%,J26*105.5/100,IF(I26=10%,J26*110/100,IF(I26=20%,J26*120/100,0)))</f>
        <v>0</v>
      </c>
      <c r="L26" s="232">
        <f t="shared" si="1"/>
        <v>0</v>
      </c>
      <c r="M26" s="233"/>
    </row>
    <row r="27" spans="1:13" s="161" customFormat="1" x14ac:dyDescent="0.25">
      <c r="A27" s="308"/>
      <c r="B27" s="212"/>
      <c r="C27" s="213"/>
      <c r="D27" s="213"/>
      <c r="E27" s="214"/>
      <c r="F27" s="213"/>
      <c r="G27" s="216"/>
      <c r="H27" s="213"/>
      <c r="I27" s="370">
        <v>5.5E-2</v>
      </c>
      <c r="J27" s="354"/>
      <c r="K27" s="373">
        <f>IF(I27=5.5%,J27*105.5/100,IF(I27=10%,J27*110/100,IF(I27=20%,J27*120/100,0)))</f>
        <v>0</v>
      </c>
      <c r="L27" s="217">
        <f t="shared" si="1"/>
        <v>0</v>
      </c>
      <c r="M27" s="213"/>
    </row>
    <row r="28" spans="1:13" s="161" customFormat="1" x14ac:dyDescent="0.25">
      <c r="A28" s="308"/>
      <c r="B28" s="147"/>
      <c r="C28" s="181"/>
      <c r="D28" s="181"/>
      <c r="E28" s="177"/>
      <c r="F28" s="181"/>
      <c r="G28" s="160"/>
      <c r="H28" s="181"/>
      <c r="I28" s="366">
        <v>5.5E-2</v>
      </c>
      <c r="J28" s="350"/>
      <c r="K28" s="371">
        <f>IF(I28=5.5%,J28*105.5/100,IF(I28=10%,J28*110/100,IF(I28=20%,J28*120/100,0)))</f>
        <v>0</v>
      </c>
      <c r="L28" s="182">
        <f t="shared" si="1"/>
        <v>0</v>
      </c>
      <c r="M28" s="181"/>
    </row>
    <row r="29" spans="1:13" s="161" customFormat="1" x14ac:dyDescent="0.25">
      <c r="A29" s="308"/>
      <c r="B29" s="147"/>
      <c r="C29" s="181"/>
      <c r="D29" s="181"/>
      <c r="E29" s="177"/>
      <c r="F29" s="181"/>
      <c r="G29" s="160"/>
      <c r="H29" s="181"/>
      <c r="I29" s="366">
        <v>5.5E-2</v>
      </c>
      <c r="J29" s="350"/>
      <c r="K29" s="371">
        <f>IF(I29=5.5%,J29*105.5/100,IF(I29=10%,J29*110/100,IF(I29=20%,J29*120/100,0)))</f>
        <v>0</v>
      </c>
      <c r="L29" s="182">
        <f t="shared" si="1"/>
        <v>0</v>
      </c>
      <c r="M29" s="181"/>
    </row>
    <row r="30" spans="1:13" s="161" customFormat="1" x14ac:dyDescent="0.25">
      <c r="A30" s="308"/>
      <c r="B30" s="147"/>
      <c r="C30" s="181"/>
      <c r="D30" s="181"/>
      <c r="E30" s="177"/>
      <c r="F30" s="181"/>
      <c r="G30" s="160"/>
      <c r="H30" s="181"/>
      <c r="I30" s="366">
        <v>5.5E-2</v>
      </c>
      <c r="J30" s="350"/>
      <c r="K30" s="371">
        <f>IF(I30=5.5%,J30*105.5/100,IF(I30=10%,J30*110/100,IF(I30=20%,J30*120/100,0)))</f>
        <v>0</v>
      </c>
      <c r="L30" s="182">
        <f t="shared" si="1"/>
        <v>0</v>
      </c>
      <c r="M30" s="181"/>
    </row>
    <row r="31" spans="1:13" s="161" customFormat="1" x14ac:dyDescent="0.25">
      <c r="A31" s="308"/>
      <c r="B31" s="147"/>
      <c r="C31" s="181"/>
      <c r="D31" s="181"/>
      <c r="E31" s="177"/>
      <c r="F31" s="181"/>
      <c r="G31" s="160"/>
      <c r="H31" s="181"/>
      <c r="I31" s="366">
        <v>5.5E-2</v>
      </c>
      <c r="J31" s="350"/>
      <c r="K31" s="371">
        <f>IF(I31=5.5%,J31*105.5/100,IF(I31=10%,J31*110/100,IF(I31=20%,J31*120/100,0)))</f>
        <v>0</v>
      </c>
      <c r="L31" s="182">
        <f t="shared" si="1"/>
        <v>0</v>
      </c>
      <c r="M31" s="181"/>
    </row>
    <row r="32" spans="1:13" x14ac:dyDescent="0.25">
      <c r="A32" s="308"/>
      <c r="B32" s="5"/>
      <c r="C32" s="181"/>
      <c r="D32" s="181"/>
      <c r="E32" s="4"/>
      <c r="F32" s="4"/>
      <c r="G32" s="160"/>
      <c r="H32" s="4"/>
      <c r="I32" s="366">
        <v>5.5E-2</v>
      </c>
      <c r="J32" s="350"/>
      <c r="K32" s="371">
        <f>IF(I32=5.5%,J32*105.5/100,IF(I32=10%,J32*110/100,IF(I32=20%,J32*120/100,0)))</f>
        <v>0</v>
      </c>
      <c r="L32" s="102">
        <f t="shared" si="1"/>
        <v>0</v>
      </c>
      <c r="M32" s="4"/>
    </row>
    <row r="33" spans="1:23" ht="15.75" thickBot="1" x14ac:dyDescent="0.3">
      <c r="A33" s="1"/>
      <c r="B33" s="1"/>
      <c r="C33" s="1"/>
      <c r="D33" s="162"/>
      <c r="E33" s="1"/>
      <c r="F33" s="1"/>
      <c r="G33" s="1"/>
      <c r="H33" s="1"/>
      <c r="I33" s="1"/>
      <c r="J33" s="1"/>
      <c r="K33" s="1"/>
      <c r="L33" s="1"/>
      <c r="M33" s="1"/>
    </row>
    <row r="34" spans="1:23" s="161" customFormat="1" x14ac:dyDescent="0.25">
      <c r="B34" s="162"/>
      <c r="C34" s="344" t="s">
        <v>184</v>
      </c>
      <c r="D34" s="35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  <c r="T34" s="345"/>
      <c r="U34" s="345"/>
      <c r="V34" s="345"/>
      <c r="W34" s="345"/>
    </row>
    <row r="35" spans="1:23" s="161" customFormat="1" x14ac:dyDescent="0.25">
      <c r="B35" s="162"/>
      <c r="C35" s="347"/>
      <c r="D35" s="356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</row>
    <row r="36" spans="1:23" s="161" customFormat="1" ht="15.75" thickBot="1" x14ac:dyDescent="0.3">
      <c r="B36" s="162"/>
      <c r="C36" s="348"/>
      <c r="D36" s="357"/>
      <c r="F36" s="345"/>
      <c r="G36" s="345"/>
      <c r="H36" s="345"/>
      <c r="I36" s="345"/>
      <c r="J36" s="345"/>
      <c r="K36" s="345"/>
      <c r="L36" s="345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</row>
    <row r="37" spans="1:23" s="161" customFormat="1" x14ac:dyDescent="0.25">
      <c r="B37" s="162"/>
      <c r="C37" s="162"/>
      <c r="D37" s="349"/>
      <c r="E37" s="349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  <c r="T37" s="345"/>
      <c r="U37" s="345"/>
      <c r="V37" s="345"/>
      <c r="W37" s="345"/>
    </row>
    <row r="38" spans="1:23" x14ac:dyDescent="0.25">
      <c r="A38" s="15" t="s">
        <v>13</v>
      </c>
      <c r="B38" s="15"/>
      <c r="C38" s="15"/>
      <c r="D38" s="189"/>
      <c r="E38" s="15"/>
      <c r="F38" s="15"/>
      <c r="G38" s="15"/>
      <c r="H38" s="15"/>
      <c r="I38" s="15" t="s">
        <v>12</v>
      </c>
      <c r="J38" s="15"/>
      <c r="K38" s="15"/>
      <c r="L38" s="1"/>
      <c r="M38" s="1"/>
    </row>
    <row r="39" spans="1:23" x14ac:dyDescent="0.25">
      <c r="A39" s="15"/>
      <c r="B39" s="15"/>
      <c r="C39" s="15" t="s">
        <v>26</v>
      </c>
      <c r="D39" s="189"/>
      <c r="E39" s="15"/>
      <c r="F39" s="15"/>
      <c r="G39" s="15"/>
      <c r="H39" s="15"/>
      <c r="I39" s="15"/>
      <c r="J39" s="15"/>
      <c r="K39" s="15"/>
      <c r="L39" s="1"/>
      <c r="M39" s="1"/>
    </row>
    <row r="40" spans="1:23" x14ac:dyDescent="0.25">
      <c r="A40" s="15"/>
      <c r="B40" s="15"/>
      <c r="C40" s="15"/>
      <c r="D40" s="189"/>
      <c r="E40" s="15"/>
      <c r="F40" s="15"/>
      <c r="G40" s="15"/>
      <c r="H40" s="15"/>
      <c r="I40" s="15" t="s">
        <v>9</v>
      </c>
      <c r="J40" s="15"/>
      <c r="K40" s="15"/>
      <c r="L40" s="1"/>
      <c r="M40" s="1"/>
    </row>
    <row r="41" spans="1:23" x14ac:dyDescent="0.25">
      <c r="A41" s="15"/>
      <c r="B41" s="15"/>
      <c r="C41" s="15"/>
      <c r="D41" s="189"/>
      <c r="E41" s="15"/>
      <c r="F41" s="15"/>
      <c r="G41" s="15"/>
      <c r="H41" s="15"/>
      <c r="I41" s="15" t="s">
        <v>10</v>
      </c>
      <c r="J41" s="15"/>
      <c r="K41" s="15"/>
      <c r="L41" s="1"/>
      <c r="M41" s="1"/>
    </row>
    <row r="42" spans="1:23" x14ac:dyDescent="0.25">
      <c r="A42" s="15" t="s">
        <v>14</v>
      </c>
      <c r="B42" s="15"/>
      <c r="C42" s="15"/>
      <c r="D42" s="189"/>
      <c r="E42" s="15"/>
      <c r="F42" s="15"/>
      <c r="G42" s="15"/>
      <c r="H42" s="15"/>
      <c r="I42" s="15" t="s">
        <v>11</v>
      </c>
      <c r="J42" s="15"/>
      <c r="K42" s="15"/>
      <c r="L42" s="1"/>
      <c r="M42" s="1"/>
    </row>
    <row r="43" spans="1:23" ht="18.75" customHeight="1" x14ac:dyDescent="0.25">
      <c r="A43" s="15"/>
      <c r="B43" s="15"/>
      <c r="C43" s="15"/>
      <c r="D43" s="189"/>
      <c r="E43" s="15"/>
      <c r="F43" s="15"/>
      <c r="G43" s="15"/>
      <c r="H43" s="15"/>
      <c r="I43" s="15"/>
      <c r="J43" s="15"/>
      <c r="K43" s="15"/>
      <c r="L43" s="1"/>
      <c r="M43" s="1"/>
    </row>
    <row r="44" spans="1:23" x14ac:dyDescent="0.25">
      <c r="A44" s="190" t="s">
        <v>148</v>
      </c>
    </row>
  </sheetData>
  <mergeCells count="5">
    <mergeCell ref="A1:M1"/>
    <mergeCell ref="A11:A32"/>
    <mergeCell ref="D21:D23"/>
    <mergeCell ref="D34:D36"/>
    <mergeCell ref="C34:C36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BPU Lot N° 1 CHUSE ICLN</vt:lpstr>
      <vt:lpstr>BPU Lot N°2 ST Félicien</vt:lpstr>
      <vt:lpstr>BPU Lot N°3 CH DU FOREZ</vt:lpstr>
      <vt:lpstr>BPU Lot N°4 St Galmier</vt:lpstr>
      <vt:lpstr>BPU Lot N°5 Serrieres</vt:lpstr>
      <vt:lpstr>BPU Lot N°6 Chazelles</vt:lpstr>
      <vt:lpstr>BPU Lot N°7 Roanne</vt:lpstr>
      <vt:lpstr>BPU Lot N°8 Firminy</vt:lpstr>
      <vt:lpstr>BPU Lot N°9 Claudinon</vt:lpstr>
      <vt:lpstr>BPU Lot N°10 Hopital du Gier</vt:lpstr>
      <vt:lpstr>BPU Lot N°11 Annonay</vt:lpstr>
      <vt:lpstr>BPU anex 3 Lot N°12 ST Just  </vt:lpstr>
      <vt:lpstr>BPU Lot N°13 St Bonnet le Chate</vt:lpstr>
      <vt:lpstr>BPU Lot N°14 Boen</vt:lpstr>
      <vt:lpstr>BPU Lot N°15 St laurent Chamous</vt:lpstr>
      <vt:lpstr>BPU Lot N°16 St Symphorien cois</vt:lpstr>
      <vt:lpstr>BPU Lot N°17 Haute Rivoire</vt:lpstr>
      <vt:lpstr>BPU Lot N°18 Charlieu</vt:lpstr>
    </vt:vector>
  </TitlesOfParts>
  <Company>CHU ST ETIENNE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 ST ETIENNE</dc:creator>
  <cp:lastModifiedBy>BOUTEL Ludovic</cp:lastModifiedBy>
  <cp:lastPrinted>2017-06-15T14:57:41Z</cp:lastPrinted>
  <dcterms:created xsi:type="dcterms:W3CDTF">2017-06-15T13:57:23Z</dcterms:created>
  <dcterms:modified xsi:type="dcterms:W3CDTF">2024-10-14T11:56:59Z</dcterms:modified>
</cp:coreProperties>
</file>